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576" windowHeight="9528" firstSheet="6" activeTab="6"/>
  </bookViews>
  <sheets>
    <sheet name="Homepage" sheetId="12" r:id="rId1"/>
    <sheet name="Formulier PMA" sheetId="15" r:id="rId2"/>
    <sheet name="Formulier OIPL" sheetId="16" r:id="rId3"/>
    <sheet name="Formulier PM" sheetId="17" r:id="rId4"/>
    <sheet name="Formulier PO" sheetId="18" r:id="rId5"/>
    <sheet name="Formulieren" sheetId="14" r:id="rId6"/>
    <sheet name="Evaluatie" sheetId="13" r:id="rId7"/>
    <sheet name="Eval FM" sheetId="9" r:id="rId8"/>
    <sheet name="Eval PM" sheetId="5" r:id="rId9"/>
    <sheet name="Eval PO" sheetId="7" r:id="rId10"/>
    <sheet name="Eval OIPL" sheetId="8" r:id="rId11"/>
    <sheet name="Polyvalentie" sheetId="6" r:id="rId12"/>
    <sheet name="Grafiek" sheetId="10" r:id="rId13"/>
    <sheet name="Sheet1" sheetId="19" r:id="rId14"/>
  </sheets>
  <definedNames>
    <definedName name="_xlnm.Print_Area" localSheetId="2">'Formulier OIPL'!$A$1:$C$34</definedName>
    <definedName name="_xlnm.Print_Area" localSheetId="3">'Formulier PM'!$A$1:$C$38</definedName>
    <definedName name="_xlnm.Print_Area" localSheetId="1">'Formulier PMA'!$A$1:$C$34</definedName>
    <definedName name="_xlnm.Print_Area" localSheetId="4">'Formulier PO'!$A$1:$C$38</definedName>
  </definedNames>
  <calcPr calcId="125725"/>
</workbook>
</file>

<file path=xl/calcChain.xml><?xml version="1.0" encoding="utf-8"?>
<calcChain xmlns="http://schemas.openxmlformats.org/spreadsheetml/2006/main">
  <c r="AF30" i="6"/>
  <c r="AG30"/>
  <c r="AH30"/>
  <c r="AF28"/>
  <c r="AG28"/>
  <c r="AH28"/>
  <c r="AF26"/>
  <c r="AG26"/>
  <c r="AH26"/>
  <c r="AF24"/>
  <c r="AG24"/>
  <c r="AH24"/>
  <c r="AF22"/>
  <c r="AG22"/>
  <c r="AH22"/>
  <c r="H21"/>
  <c r="H28" s="1"/>
  <c r="I21"/>
  <c r="I28" s="1"/>
  <c r="J21"/>
  <c r="J28" s="1"/>
  <c r="K21"/>
  <c r="K28" s="1"/>
  <c r="L21"/>
  <c r="L28" s="1"/>
  <c r="M21"/>
  <c r="M28" s="1"/>
  <c r="N21"/>
  <c r="N28" s="1"/>
  <c r="O21"/>
  <c r="O28" s="1"/>
  <c r="P21"/>
  <c r="P28" s="1"/>
  <c r="Q21"/>
  <c r="Q28" s="1"/>
  <c r="R21"/>
  <c r="R28" s="1"/>
  <c r="S21"/>
  <c r="S28" s="1"/>
  <c r="T21"/>
  <c r="T28" s="1"/>
  <c r="U21"/>
  <c r="U28" s="1"/>
  <c r="V21"/>
  <c r="V28" s="1"/>
  <c r="W21"/>
  <c r="W28" s="1"/>
  <c r="X21"/>
  <c r="X28" s="1"/>
  <c r="Y21"/>
  <c r="Y28" s="1"/>
  <c r="Z21"/>
  <c r="Z28" s="1"/>
  <c r="AA21"/>
  <c r="AA28" s="1"/>
  <c r="AB21"/>
  <c r="AB28" s="1"/>
  <c r="AC21"/>
  <c r="AC28" s="1"/>
  <c r="AD21"/>
  <c r="AD28" s="1"/>
  <c r="AE21"/>
  <c r="AE28" s="1"/>
  <c r="G21"/>
  <c r="G28" s="1"/>
  <c r="F21"/>
  <c r="F28" s="1"/>
  <c r="H7"/>
  <c r="H22" s="1"/>
  <c r="I7"/>
  <c r="I22" s="1"/>
  <c r="J7"/>
  <c r="J22" s="1"/>
  <c r="K7"/>
  <c r="K22" s="1"/>
  <c r="L7"/>
  <c r="L22" s="1"/>
  <c r="M7"/>
  <c r="M22" s="1"/>
  <c r="N7"/>
  <c r="N22" s="1"/>
  <c r="O7"/>
  <c r="O22" s="1"/>
  <c r="P7"/>
  <c r="P22" s="1"/>
  <c r="Q7"/>
  <c r="Q22" s="1"/>
  <c r="R7"/>
  <c r="R22" s="1"/>
  <c r="S7"/>
  <c r="S22" s="1"/>
  <c r="T7"/>
  <c r="T22" s="1"/>
  <c r="U7"/>
  <c r="U22" s="1"/>
  <c r="V7"/>
  <c r="V22" s="1"/>
  <c r="W7"/>
  <c r="W22" s="1"/>
  <c r="X7"/>
  <c r="X22" s="1"/>
  <c r="Y7"/>
  <c r="Y22" s="1"/>
  <c r="Z7"/>
  <c r="Z22" s="1"/>
  <c r="AA7"/>
  <c r="AA22" s="1"/>
  <c r="AB7"/>
  <c r="AB22" s="1"/>
  <c r="AC7"/>
  <c r="AC22" s="1"/>
  <c r="AD7"/>
  <c r="AD22" s="1"/>
  <c r="AE7"/>
  <c r="AE22" s="1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G20"/>
  <c r="G19"/>
  <c r="G18"/>
  <c r="F20"/>
  <c r="F19"/>
  <c r="F18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G16"/>
  <c r="G15"/>
  <c r="G14"/>
  <c r="E16"/>
  <c r="E15"/>
  <c r="E14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G11"/>
  <c r="G10"/>
  <c r="D11"/>
  <c r="D10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G6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G5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C6"/>
  <c r="C5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G3"/>
  <c r="G29" l="1"/>
  <c r="AB29"/>
  <c r="X29"/>
  <c r="T29"/>
  <c r="P29"/>
  <c r="L29"/>
  <c r="H29"/>
  <c r="AD29"/>
  <c r="Z29"/>
  <c r="V29"/>
  <c r="R29"/>
  <c r="AE29"/>
  <c r="AA29"/>
  <c r="W29"/>
  <c r="S29"/>
  <c r="O29"/>
  <c r="K29"/>
  <c r="AI21"/>
  <c r="AJ21" s="1"/>
  <c r="AH29"/>
  <c r="AG29"/>
  <c r="AF29"/>
  <c r="AC29"/>
  <c r="Y29"/>
  <c r="U29"/>
  <c r="Q29"/>
  <c r="M29"/>
  <c r="I29"/>
  <c r="N29"/>
  <c r="J29"/>
  <c r="AC26" i="9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C34" i="8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C7"/>
  <c r="AB7"/>
  <c r="AA7"/>
  <c r="AE13" i="6" s="1"/>
  <c r="Z7" i="8"/>
  <c r="AD13" i="6" s="1"/>
  <c r="Y7" i="8"/>
  <c r="AC13" i="6" s="1"/>
  <c r="X7" i="8"/>
  <c r="AB13" i="6" s="1"/>
  <c r="W7" i="8"/>
  <c r="AA13" i="6" s="1"/>
  <c r="V7" i="8"/>
  <c r="Z13" i="6" s="1"/>
  <c r="U7" i="8"/>
  <c r="Y13" i="6" s="1"/>
  <c r="T7" i="8"/>
  <c r="X13" i="6" s="1"/>
  <c r="S7" i="8"/>
  <c r="W13" i="6" s="1"/>
  <c r="R7" i="8"/>
  <c r="V13" i="6" s="1"/>
  <c r="Q7" i="8"/>
  <c r="U13" i="6" s="1"/>
  <c r="P7" i="8"/>
  <c r="T13" i="6" s="1"/>
  <c r="O7" i="8"/>
  <c r="S13" i="6" s="1"/>
  <c r="N7" i="8"/>
  <c r="R13" i="6" s="1"/>
  <c r="M7" i="8"/>
  <c r="Q13" i="6" s="1"/>
  <c r="L7" i="8"/>
  <c r="P13" i="6" s="1"/>
  <c r="K7" i="8"/>
  <c r="O13" i="6" s="1"/>
  <c r="J7" i="8"/>
  <c r="N13" i="6" s="1"/>
  <c r="I7" i="8"/>
  <c r="M13" i="6" s="1"/>
  <c r="H7" i="8"/>
  <c r="L13" i="6" s="1"/>
  <c r="G7" i="8"/>
  <c r="K13" i="6" s="1"/>
  <c r="F7" i="8"/>
  <c r="J13" i="6" s="1"/>
  <c r="E7" i="8"/>
  <c r="I13" i="6" s="1"/>
  <c r="D7" i="8"/>
  <c r="H13" i="6" s="1"/>
  <c r="C7" i="8"/>
  <c r="G13" i="6" s="1"/>
  <c r="B7" i="8"/>
  <c r="E13" i="6" s="1"/>
  <c r="C34" i="7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B34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C17"/>
  <c r="AB17"/>
  <c r="AA17"/>
  <c r="AE9" i="6" s="1"/>
  <c r="Z17" i="7"/>
  <c r="AD9" i="6" s="1"/>
  <c r="Y17" i="7"/>
  <c r="AC9" i="6" s="1"/>
  <c r="X17" i="7"/>
  <c r="AB9" i="6" s="1"/>
  <c r="W17" i="7"/>
  <c r="AA9" i="6" s="1"/>
  <c r="V17" i="7"/>
  <c r="Z9" i="6" s="1"/>
  <c r="U17" i="7"/>
  <c r="Y9" i="6" s="1"/>
  <c r="T17" i="7"/>
  <c r="X9" i="6" s="1"/>
  <c r="S17" i="7"/>
  <c r="W9" i="6" s="1"/>
  <c r="R17" i="7"/>
  <c r="V9" i="6" s="1"/>
  <c r="Q17" i="7"/>
  <c r="U9" i="6" s="1"/>
  <c r="P17" i="7"/>
  <c r="T9" i="6" s="1"/>
  <c r="O17" i="7"/>
  <c r="S9" i="6" s="1"/>
  <c r="N17" i="7"/>
  <c r="R9" i="6" s="1"/>
  <c r="M17" i="7"/>
  <c r="Q9" i="6" s="1"/>
  <c r="L17" i="7"/>
  <c r="P9" i="6" s="1"/>
  <c r="K17" i="7"/>
  <c r="O9" i="6" s="1"/>
  <c r="J17" i="7"/>
  <c r="N9" i="6" s="1"/>
  <c r="I17" i="7"/>
  <c r="M9" i="6" s="1"/>
  <c r="H17" i="7"/>
  <c r="L9" i="6" s="1"/>
  <c r="G17" i="7"/>
  <c r="K9" i="6" s="1"/>
  <c r="F17" i="7"/>
  <c r="J9" i="6" s="1"/>
  <c r="E17" i="7"/>
  <c r="I9" i="6" s="1"/>
  <c r="D17" i="7"/>
  <c r="H9" i="6" s="1"/>
  <c r="C17" i="7"/>
  <c r="G9" i="6" s="1"/>
  <c r="B17" i="7"/>
  <c r="D9" i="6" s="1"/>
  <c r="AC7" i="7"/>
  <c r="AB7"/>
  <c r="AA7"/>
  <c r="AE8" i="6" s="1"/>
  <c r="AE30" s="1"/>
  <c r="Z7" i="7"/>
  <c r="AD8" i="6" s="1"/>
  <c r="AD30" s="1"/>
  <c r="Y7" i="7"/>
  <c r="AC8" i="6" s="1"/>
  <c r="AC30" s="1"/>
  <c r="X7" i="7"/>
  <c r="AB8" i="6" s="1"/>
  <c r="AB30" s="1"/>
  <c r="W7" i="7"/>
  <c r="AA8" i="6" s="1"/>
  <c r="AA30" s="1"/>
  <c r="V7" i="7"/>
  <c r="Z8" i="6" s="1"/>
  <c r="Z30" s="1"/>
  <c r="U7" i="7"/>
  <c r="Y8" i="6" s="1"/>
  <c r="Y30" s="1"/>
  <c r="T7" i="7"/>
  <c r="X8" i="6" s="1"/>
  <c r="X30" s="1"/>
  <c r="S7" i="7"/>
  <c r="W8" i="6" s="1"/>
  <c r="W30" s="1"/>
  <c r="R7" i="7"/>
  <c r="V8" i="6" s="1"/>
  <c r="V30" s="1"/>
  <c r="Q7" i="7"/>
  <c r="U8" i="6" s="1"/>
  <c r="U30" s="1"/>
  <c r="P7" i="7"/>
  <c r="T8" i="6" s="1"/>
  <c r="T30" s="1"/>
  <c r="O7" i="7"/>
  <c r="S8" i="6" s="1"/>
  <c r="S30" s="1"/>
  <c r="N7" i="7"/>
  <c r="R8" i="6" s="1"/>
  <c r="R30" s="1"/>
  <c r="M7" i="7"/>
  <c r="Q8" i="6" s="1"/>
  <c r="Q30" s="1"/>
  <c r="L7" i="7"/>
  <c r="P8" i="6" s="1"/>
  <c r="P30" s="1"/>
  <c r="K7" i="7"/>
  <c r="O8" i="6" s="1"/>
  <c r="J7" i="7"/>
  <c r="N8" i="6" s="1"/>
  <c r="I7" i="7"/>
  <c r="M8" i="6" s="1"/>
  <c r="M30" s="1"/>
  <c r="H7" i="7"/>
  <c r="L8" i="6" s="1"/>
  <c r="L30" s="1"/>
  <c r="G7" i="7"/>
  <c r="K8" i="6" s="1"/>
  <c r="K30" s="1"/>
  <c r="F7" i="7"/>
  <c r="J8" i="6" s="1"/>
  <c r="J30" s="1"/>
  <c r="E7" i="7"/>
  <c r="I8" i="6" s="1"/>
  <c r="I30" s="1"/>
  <c r="D7" i="7"/>
  <c r="H8" i="6" s="1"/>
  <c r="H30" s="1"/>
  <c r="C7" i="7"/>
  <c r="G8" i="6" s="1"/>
  <c r="B7" i="7"/>
  <c r="D8" i="6" s="1"/>
  <c r="N30" l="1"/>
  <c r="B40" i="7"/>
  <c r="D12" i="6" s="1"/>
  <c r="D24" s="1"/>
  <c r="O30"/>
  <c r="AB40" i="7"/>
  <c r="Z40"/>
  <c r="AD12" i="6" s="1"/>
  <c r="AD24" s="1"/>
  <c r="AA40" i="7"/>
  <c r="AE12" i="6" s="1"/>
  <c r="AE24" s="1"/>
  <c r="X40" i="7"/>
  <c r="AB12" i="6" s="1"/>
  <c r="AB24" s="1"/>
  <c r="V40" i="7"/>
  <c r="Z12" i="6" s="1"/>
  <c r="Z24" s="1"/>
  <c r="W40" i="7"/>
  <c r="AA12" i="6" s="1"/>
  <c r="AA24" s="1"/>
  <c r="S40" i="7"/>
  <c r="W12" i="6" s="1"/>
  <c r="W24" s="1"/>
  <c r="R40" i="7"/>
  <c r="V12" i="6" s="1"/>
  <c r="V24" s="1"/>
  <c r="P40" i="7"/>
  <c r="T12" i="6" s="1"/>
  <c r="T24" s="1"/>
  <c r="T40" i="7"/>
  <c r="X12" i="6" s="1"/>
  <c r="X24" s="1"/>
  <c r="E40" i="7"/>
  <c r="I12" i="6" s="1"/>
  <c r="I24" s="1"/>
  <c r="C40" i="7"/>
  <c r="G12" i="6" s="1"/>
  <c r="G40" i="7"/>
  <c r="K12" i="6" s="1"/>
  <c r="K24" s="1"/>
  <c r="K40" i="7"/>
  <c r="O12" i="6" s="1"/>
  <c r="O24" s="1"/>
  <c r="O40" i="7"/>
  <c r="S12" i="6" s="1"/>
  <c r="S24" s="1"/>
  <c r="F40" i="7"/>
  <c r="J12" i="6" s="1"/>
  <c r="J24" s="1"/>
  <c r="J40" i="7"/>
  <c r="N12" i="6" s="1"/>
  <c r="N24" s="1"/>
  <c r="N40" i="7"/>
  <c r="R12" i="6" s="1"/>
  <c r="R24" s="1"/>
  <c r="D40" i="7"/>
  <c r="H12" i="6" s="1"/>
  <c r="H40" i="7"/>
  <c r="L12" i="6" s="1"/>
  <c r="L24" s="1"/>
  <c r="L40" i="7"/>
  <c r="P12" i="6" s="1"/>
  <c r="P24" s="1"/>
  <c r="E40" i="9"/>
  <c r="M40"/>
  <c r="U40"/>
  <c r="Y40"/>
  <c r="D40"/>
  <c r="L40"/>
  <c r="T40"/>
  <c r="AB40"/>
  <c r="C40"/>
  <c r="G40"/>
  <c r="K40"/>
  <c r="O40"/>
  <c r="S40"/>
  <c r="W40"/>
  <c r="AA40"/>
  <c r="I40"/>
  <c r="Q40"/>
  <c r="AC40"/>
  <c r="H40"/>
  <c r="P40"/>
  <c r="X40"/>
  <c r="B40"/>
  <c r="F40"/>
  <c r="J40"/>
  <c r="N40"/>
  <c r="R40"/>
  <c r="V40"/>
  <c r="Z40"/>
  <c r="B40" i="8"/>
  <c r="E17" i="6" s="1"/>
  <c r="E26" s="1"/>
  <c r="F40" i="8"/>
  <c r="J17" i="6" s="1"/>
  <c r="J26" s="1"/>
  <c r="J40" i="8"/>
  <c r="N17" i="6" s="1"/>
  <c r="N26" s="1"/>
  <c r="N27" s="1"/>
  <c r="R40" i="8"/>
  <c r="V17" i="6" s="1"/>
  <c r="V26" s="1"/>
  <c r="V27" s="1"/>
  <c r="V40" i="8"/>
  <c r="Z17" i="6" s="1"/>
  <c r="Z26" s="1"/>
  <c r="Z27" s="1"/>
  <c r="Z40" i="8"/>
  <c r="AD17" i="6" s="1"/>
  <c r="AD26" s="1"/>
  <c r="E40" i="8"/>
  <c r="I17" i="6" s="1"/>
  <c r="I26" s="1"/>
  <c r="I27" s="1"/>
  <c r="I40" i="8"/>
  <c r="M17" i="6" s="1"/>
  <c r="M26" s="1"/>
  <c r="M27" s="1"/>
  <c r="M40" i="8"/>
  <c r="Q17" i="6" s="1"/>
  <c r="Q26" s="1"/>
  <c r="Q27" s="1"/>
  <c r="Q40" i="8"/>
  <c r="U17" i="6" s="1"/>
  <c r="U26" s="1"/>
  <c r="U40" i="8"/>
  <c r="Y17" i="6" s="1"/>
  <c r="Y26" s="1"/>
  <c r="Y27" s="1"/>
  <c r="Y40" i="8"/>
  <c r="AC17" i="6" s="1"/>
  <c r="AC26" s="1"/>
  <c r="AC27" s="1"/>
  <c r="AC40" i="8"/>
  <c r="D40"/>
  <c r="H17" i="6" s="1"/>
  <c r="H40" i="8"/>
  <c r="L17" i="6" s="1"/>
  <c r="L26" s="1"/>
  <c r="L27" s="1"/>
  <c r="L40" i="8"/>
  <c r="P17" i="6" s="1"/>
  <c r="P26" s="1"/>
  <c r="P27" s="1"/>
  <c r="P40" i="8"/>
  <c r="T17" i="6" s="1"/>
  <c r="T26" s="1"/>
  <c r="T27" s="1"/>
  <c r="T40" i="8"/>
  <c r="X17" i="6" s="1"/>
  <c r="X26" s="1"/>
  <c r="X40" i="8"/>
  <c r="AB17" i="6" s="1"/>
  <c r="AB26" s="1"/>
  <c r="AB27" s="1"/>
  <c r="AB40" i="8"/>
  <c r="C40"/>
  <c r="G17" i="6" s="1"/>
  <c r="G40" i="8"/>
  <c r="K17" i="6" s="1"/>
  <c r="K26" s="1"/>
  <c r="K40" i="8"/>
  <c r="O17" i="6" s="1"/>
  <c r="O26" s="1"/>
  <c r="O27" s="1"/>
  <c r="O40" i="8"/>
  <c r="S17" i="6" s="1"/>
  <c r="S26" s="1"/>
  <c r="S27" s="1"/>
  <c r="S40" i="8"/>
  <c r="W17" i="6" s="1"/>
  <c r="W26" s="1"/>
  <c r="W27" s="1"/>
  <c r="W40" i="8"/>
  <c r="AA17" i="6" s="1"/>
  <c r="AA26" s="1"/>
  <c r="AA40" i="8"/>
  <c r="AE17" i="6" s="1"/>
  <c r="AE26" s="1"/>
  <c r="AE27" s="1"/>
  <c r="N40" i="8"/>
  <c r="R17" i="6" s="1"/>
  <c r="R26" s="1"/>
  <c r="R27" s="1"/>
  <c r="I40" i="7"/>
  <c r="M12" i="6" s="1"/>
  <c r="M24" s="1"/>
  <c r="M40" i="7"/>
  <c r="Q12" i="6" s="1"/>
  <c r="Q24" s="1"/>
  <c r="Q40" i="7"/>
  <c r="U12" i="6" s="1"/>
  <c r="U24" s="1"/>
  <c r="U40" i="7"/>
  <c r="Y12" i="6" s="1"/>
  <c r="Y24" s="1"/>
  <c r="Y40" i="7"/>
  <c r="AC12" i="6" s="1"/>
  <c r="AC24" s="1"/>
  <c r="AC40" i="7"/>
  <c r="D40" i="5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B17"/>
  <c r="C7"/>
  <c r="G4" i="6" s="1"/>
  <c r="G30" s="1"/>
  <c r="C17" i="5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B2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B7"/>
  <c r="C4" i="6" s="1"/>
  <c r="F30" s="1"/>
  <c r="AA27" l="1"/>
  <c r="K27"/>
  <c r="X27"/>
  <c r="U27"/>
  <c r="AD27"/>
  <c r="J27"/>
  <c r="H26"/>
  <c r="H27" s="1"/>
  <c r="G26"/>
  <c r="G27" s="1"/>
  <c r="AI17"/>
  <c r="AJ17" s="1"/>
  <c r="AG27"/>
  <c r="AF27"/>
  <c r="AH27"/>
  <c r="Q25"/>
  <c r="S25"/>
  <c r="AE25"/>
  <c r="I25"/>
  <c r="W25"/>
  <c r="AF25"/>
  <c r="AH25"/>
  <c r="AG25"/>
  <c r="U25"/>
  <c r="L25"/>
  <c r="J25"/>
  <c r="V25"/>
  <c r="AB25"/>
  <c r="Y25"/>
  <c r="P25"/>
  <c r="N25"/>
  <c r="K25"/>
  <c r="T25"/>
  <c r="Z25"/>
  <c r="AC25"/>
  <c r="M25"/>
  <c r="R25"/>
  <c r="O25"/>
  <c r="X25"/>
  <c r="AA25"/>
  <c r="AD25"/>
  <c r="H24"/>
  <c r="H25" s="1"/>
  <c r="G24"/>
  <c r="G25" s="1"/>
  <c r="AI12"/>
  <c r="AJ12" s="1"/>
  <c r="C40" i="5"/>
  <c r="G7" i="6" s="1"/>
  <c r="AH31"/>
  <c r="AG31"/>
  <c r="AF31"/>
  <c r="H31"/>
  <c r="AC31"/>
  <c r="V31"/>
  <c r="T31"/>
  <c r="Z31"/>
  <c r="W31"/>
  <c r="P31"/>
  <c r="AD31"/>
  <c r="AB31"/>
  <c r="I31"/>
  <c r="AA31"/>
  <c r="K31"/>
  <c r="X31"/>
  <c r="M31"/>
  <c r="J31"/>
  <c r="Q31"/>
  <c r="AE31"/>
  <c r="O31"/>
  <c r="G31"/>
  <c r="U31"/>
  <c r="N31"/>
  <c r="L31"/>
  <c r="R31"/>
  <c r="S31"/>
  <c r="Y31"/>
  <c r="B40" i="5"/>
  <c r="C7" i="6" s="1"/>
  <c r="C22" s="1"/>
  <c r="G22" l="1"/>
  <c r="G23" s="1"/>
  <c r="AI7"/>
  <c r="AJ7" s="1"/>
  <c r="AH23"/>
  <c r="AG23"/>
  <c r="AF23"/>
  <c r="Z23"/>
  <c r="J23"/>
  <c r="S23"/>
  <c r="I23"/>
  <c r="P23"/>
  <c r="M23"/>
  <c r="AD23"/>
  <c r="N23"/>
  <c r="W23"/>
  <c r="U23"/>
  <c r="T23"/>
  <c r="Q23"/>
  <c r="R23"/>
  <c r="AA23"/>
  <c r="K23"/>
  <c r="AC23"/>
  <c r="X23"/>
  <c r="H23"/>
  <c r="Y23"/>
  <c r="V23"/>
  <c r="AE23"/>
  <c r="O23"/>
  <c r="AB23"/>
  <c r="L23"/>
</calcChain>
</file>

<file path=xl/sharedStrings.xml><?xml version="1.0" encoding="utf-8"?>
<sst xmlns="http://schemas.openxmlformats.org/spreadsheetml/2006/main" count="352" uniqueCount="135">
  <si>
    <t>Thibaut Courtois</t>
  </si>
  <si>
    <t>Simon Mignolet</t>
  </si>
  <si>
    <t>Toby Alderweireld</t>
  </si>
  <si>
    <t>Vincent Kompany</t>
  </si>
  <si>
    <t>Daniel Van Buyten</t>
  </si>
  <si>
    <t>Thomas Vermaelen</t>
  </si>
  <si>
    <t>Nicolas Lombaerts</t>
  </si>
  <si>
    <t>Jan Vertonghen</t>
  </si>
  <si>
    <t>Axel Witsel</t>
  </si>
  <si>
    <t>Marouane Fellaini</t>
  </si>
  <si>
    <t>Moussa Dembélé</t>
  </si>
  <si>
    <t>Steven Defour</t>
  </si>
  <si>
    <t>Nacer Chadli</t>
  </si>
  <si>
    <t>Eden Hazard</t>
  </si>
  <si>
    <t xml:space="preserve"> Kevin De Bruyne</t>
  </si>
  <si>
    <t>Kevin Mirallas</t>
  </si>
  <si>
    <t>Christian Benteke</t>
  </si>
  <si>
    <t>Romelu Lukaku</t>
  </si>
  <si>
    <t>Guillaume Gillet</t>
  </si>
  <si>
    <t>Timmy Simons</t>
  </si>
  <si>
    <t xml:space="preserve"> Laurent Ciman</t>
  </si>
  <si>
    <t xml:space="preserve"> Dries Mertens</t>
  </si>
  <si>
    <t>Sébastien Pocognoli</t>
  </si>
  <si>
    <t>Jelle Vossen</t>
  </si>
  <si>
    <t>Petit Pelé Mboyo</t>
  </si>
  <si>
    <t>AAA</t>
  </si>
  <si>
    <t>AFA</t>
  </si>
  <si>
    <t>Evaluations</t>
  </si>
  <si>
    <t xml:space="preserve">Naam + voornaam: </t>
  </si>
  <si>
    <t>Lesgever:</t>
  </si>
  <si>
    <r>
      <t>Evaluator of N</t>
    </r>
    <r>
      <rPr>
        <strike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1:</t>
    </r>
  </si>
  <si>
    <t xml:space="preserve">Datum: </t>
  </si>
  <si>
    <t>Beschrijving</t>
  </si>
  <si>
    <t>Verworven competentie
0,1,2,3,4</t>
  </si>
  <si>
    <t>Belang voor opleiding (1,3,6)</t>
  </si>
  <si>
    <t>Zich voorbereiden op de productie</t>
  </si>
  <si>
    <t>Vervoer van de grondstoffen en verpakkingen (zonder gebruik van een voertuig waarvoor een brevet is vereist)</t>
  </si>
  <si>
    <t>Informatie communiceren</t>
  </si>
  <si>
    <t xml:space="preserve">De grondstoffen manueel of machinaal voorbereiden </t>
  </si>
  <si>
    <t>De transformatie- en assemblagehandelingen uitvoeren</t>
  </si>
  <si>
    <t>Controleren of de producten voldoen aan de voorgeschreven normen</t>
  </si>
  <si>
    <t>Verpakking en opslag verzekeren</t>
  </si>
  <si>
    <t>De producten manueel of machinaal verpakken</t>
  </si>
  <si>
    <t xml:space="preserve">De producten opslaan en bewaren </t>
  </si>
  <si>
    <t>Operator industriële productielijn</t>
  </si>
  <si>
    <t>Evaluator of N+1:</t>
  </si>
  <si>
    <t xml:space="preserve">Voorbereiding van de werkplek </t>
  </si>
  <si>
    <t>Kennisnemen van de productiefiche en de productie-instructies</t>
  </si>
  <si>
    <t>De bevoorrading en de conformiteit ervan verzekeren</t>
  </si>
  <si>
    <t xml:space="preserve">De machine configureren voor het opstarten </t>
  </si>
  <si>
    <t xml:space="preserve">Het verloop van de productie verzekeren </t>
  </si>
  <si>
    <t>De handelingen voor het aan- en uitzetten van de machine uitvoeren.</t>
  </si>
  <si>
    <t>De parameters van de machine aanpassen/instellen.</t>
  </si>
  <si>
    <t>‘Storingen’ van de machine opsporen</t>
  </si>
  <si>
    <t>De storing oplossen en/of aan een derde melden</t>
  </si>
  <si>
    <t>Rapport opstellen/informatie communiceren</t>
  </si>
  <si>
    <t>De omgeving of werkplek net houden</t>
  </si>
  <si>
    <t>Nagaan of het product conform is en voldoet aan de voorschriften van de productiefiche</t>
  </si>
  <si>
    <t xml:space="preserve">De geproduceerde hoeveelheid controleren </t>
  </si>
  <si>
    <t xml:space="preserve">De kwaliteit controleren (monsters nemen?) </t>
  </si>
  <si>
    <t xml:space="preserve">Non-conformiteit van het product verhelpen en/of melden </t>
  </si>
  <si>
    <t xml:space="preserve">Rapport opstellen/informatie communiceren </t>
  </si>
  <si>
    <t>Het eerstelijnsonderhoud uitvoeren</t>
  </si>
  <si>
    <t>Eenvoudige regeling van toegankelijke technische elementen uitvoeren</t>
  </si>
  <si>
    <t>De eenvoudige controles uitvoeren</t>
  </si>
  <si>
    <t>Gereedschap en materieel reinigen en opbergen</t>
  </si>
  <si>
    <t>Productiemedewerker Voeding</t>
  </si>
  <si>
    <t>Deelnemen aan opstarten of opvolgen van de productie</t>
  </si>
  <si>
    <t>Deelnemen aan de controle van de reinheid en het desinfecteren van de productielijn</t>
  </si>
  <si>
    <t>Deelnemen aan de controle van de reinheid en het desinfecteren van de installaties en benodigdheden</t>
  </si>
  <si>
    <t>Deelnemen aan de controle van de conformiteit van de grondstoffen, de verpakking en (indien doorlopend) de producten</t>
  </si>
  <si>
    <t>De lijn bevoorraden met grondstoffen en verpakkingen</t>
  </si>
  <si>
    <t>Deelnemen aan de werking van de productielijn</t>
  </si>
  <si>
    <t>Gepast reageren bij storingen aan de machine</t>
  </si>
  <si>
    <t>Deelnemen aan de controle van de lopende productie</t>
  </si>
  <si>
    <t>Deelnemen aan de conformiteitscontrole van de grondstoffen en de verpakking</t>
  </si>
  <si>
    <t xml:space="preserve">De productieresultaten communiceren </t>
  </si>
  <si>
    <t>Deelnemen aan het stilleggen van de productie</t>
  </si>
  <si>
    <t>Deelnemen aan de stilleggingsprocedures</t>
  </si>
  <si>
    <t>De productielijn reinigen volgens de in de onderneming geldende procedures en de aanwijzingen van de productieoperator</t>
  </si>
  <si>
    <t>De machines en benodigdheden reinigen en desinfecteren volgens de in de onderneming geldende procedures en de aanwijzingen van de productieoperator</t>
  </si>
  <si>
    <t xml:space="preserve">De resultaten van de productiestilleggingen communiceren </t>
  </si>
  <si>
    <t>De werkplek opruimen</t>
  </si>
  <si>
    <t>Productieoperator Voedingsindustrie</t>
  </si>
  <si>
    <t>Zorgen voor het opstarten of opvolgen van de productie</t>
  </si>
  <si>
    <t>Controleren van de reinheid en het desinfecteren van de productielijn</t>
  </si>
  <si>
    <t>Controleren van de reinheid en het desinfecteren van de installaties en benodigdheden</t>
  </si>
  <si>
    <t>Controleren of de lijn in goede staat van werking is</t>
  </si>
  <si>
    <t>Controleren of de lijn is aangepast aan de gevraagde productie</t>
  </si>
  <si>
    <t>De productielijn opstarten</t>
  </si>
  <si>
    <t>Controleren van de conformiteit van de grondstoffen, de verpakking en (indien doorlopend) de producten</t>
  </si>
  <si>
    <t>De opstartgegevens bewaren (wachtverslag)</t>
  </si>
  <si>
    <t>De productielijn leiden</t>
  </si>
  <si>
    <t>Ingrijpen in geval van storing van de machine</t>
  </si>
  <si>
    <t>De lopende productie controleren</t>
  </si>
  <si>
    <t>Controleren van de conformiteit van de grondstoffen en de verpakking</t>
  </si>
  <si>
    <t>Controleren dat de producten conform zijn aan het fabricagelastenboek</t>
  </si>
  <si>
    <t>De productieparameters regelen</t>
  </si>
  <si>
    <t>De productieresultaten communiceren</t>
  </si>
  <si>
    <t>De productie stilleggen</t>
  </si>
  <si>
    <t>De stilleggingsprocedures volgen</t>
  </si>
  <si>
    <t>De productielijn reinigen en desinfecteren volgens de in de onderneming geldende procedures</t>
  </si>
  <si>
    <t>De machines en de benodigdheden reinigen en desinfecteren volgens de in de onderneming geldende procedures</t>
  </si>
  <si>
    <t>De resultaten van de productiestillegging communiceren</t>
  </si>
  <si>
    <t>Het onderhoud uitvoeren</t>
  </si>
  <si>
    <t>Het tweedelijnsonderhoud uitvoeren volgens de gebruiksaanwijzing</t>
  </si>
  <si>
    <t>De onderhoudsresultaten communiceren</t>
  </si>
  <si>
    <t>PM</t>
  </si>
  <si>
    <t xml:space="preserve">Voorbereiding van de fabricatie </t>
  </si>
  <si>
    <t>Uitvoering van de fabricatie</t>
  </si>
  <si>
    <t>OIPL</t>
  </si>
  <si>
    <t>PO</t>
  </si>
  <si>
    <t>Nagaan of het product conform is en voldoet aan de voorschriften van de productiefich</t>
  </si>
  <si>
    <t>Gemiddelde PM</t>
  </si>
  <si>
    <t>Gemiddelde PM %</t>
  </si>
  <si>
    <t>Gemiddelde PO</t>
  </si>
  <si>
    <t>Gemiddelde PO %</t>
  </si>
  <si>
    <t>Gemiddelde OIPL</t>
  </si>
  <si>
    <t>Gemiddelde OIPL %</t>
  </si>
  <si>
    <t>Gemiddelde AFA</t>
  </si>
  <si>
    <t>Gemiddelde AFA %</t>
  </si>
  <si>
    <t>FM</t>
  </si>
  <si>
    <t>Aantal pers. Comp .
&gt; 3</t>
  </si>
  <si>
    <t>Aantal pers. Comp .
&lt;2</t>
  </si>
  <si>
    <t>Productiemedewerker (ambachtelijke) voedingsindustrie</t>
  </si>
  <si>
    <t>Het nodige productiemateriaal voorbereiden</t>
  </si>
  <si>
    <t>Voorbereiding van de productie</t>
  </si>
  <si>
    <t>Uitvoering van de productie</t>
  </si>
  <si>
    <t>productiemedewerker (ambachtelijke) voedingsindustrie</t>
  </si>
  <si>
    <t>Voorbereiding van de produktie</t>
  </si>
  <si>
    <t>Zich voorbereiden op de produktie</t>
  </si>
  <si>
    <t>Het nodige produktiemateriaal voorbereiden</t>
  </si>
  <si>
    <t>Uitvoering van de produktie</t>
  </si>
  <si>
    <t>Totaal Gemiddelde</t>
  </si>
  <si>
    <t>Totaal Gemiddelde %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</si>
</sst>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8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85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9" fillId="0" borderId="5" xfId="0" applyFont="1" applyBorder="1" applyAlignment="1">
      <alignment horizontal="justify" vertical="top" wrapText="1"/>
    </xf>
    <xf numFmtId="0" fontId="0" fillId="0" borderId="6" xfId="0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justify" vertical="top" wrapText="1"/>
    </xf>
    <xf numFmtId="0" fontId="5" fillId="0" borderId="7" xfId="0" applyFont="1" applyFill="1" applyBorder="1"/>
    <xf numFmtId="0" fontId="1" fillId="0" borderId="8" xfId="0" applyFont="1" applyFill="1" applyBorder="1"/>
    <xf numFmtId="0" fontId="0" fillId="0" borderId="9" xfId="0" applyFill="1" applyBorder="1"/>
    <xf numFmtId="0" fontId="13" fillId="0" borderId="2" xfId="0" applyFont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top" wrapText="1"/>
    </xf>
    <xf numFmtId="0" fontId="11" fillId="2" borderId="1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9" fillId="0" borderId="14" xfId="0" applyFont="1" applyBorder="1" applyAlignment="1">
      <alignment horizontal="justify" vertical="top" wrapText="1"/>
    </xf>
    <xf numFmtId="0" fontId="9" fillId="0" borderId="14" xfId="0" applyFont="1" applyBorder="1" applyAlignment="1">
      <alignment vertical="top" wrapText="1"/>
    </xf>
    <xf numFmtId="0" fontId="9" fillId="0" borderId="17" xfId="0" applyFont="1" applyBorder="1" applyAlignment="1">
      <alignment horizontal="justify" vertical="top" wrapText="1"/>
    </xf>
    <xf numFmtId="164" fontId="11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justify" vertical="top" wrapText="1"/>
    </xf>
    <xf numFmtId="0" fontId="0" fillId="0" borderId="13" xfId="0" applyBorder="1"/>
    <xf numFmtId="0" fontId="2" fillId="0" borderId="19" xfId="0" applyFont="1" applyBorder="1"/>
    <xf numFmtId="0" fontId="0" fillId="0" borderId="3" xfId="0" applyBorder="1" applyAlignment="1">
      <alignment textRotation="73"/>
    </xf>
    <xf numFmtId="0" fontId="0" fillId="0" borderId="4" xfId="0" applyBorder="1" applyAlignment="1">
      <alignment textRotation="73"/>
    </xf>
    <xf numFmtId="0" fontId="0" fillId="0" borderId="20" xfId="0" applyBorder="1"/>
    <xf numFmtId="0" fontId="0" fillId="0" borderId="6" xfId="0" applyBorder="1"/>
    <xf numFmtId="164" fontId="11" fillId="2" borderId="6" xfId="0" applyNumberFormat="1" applyFont="1" applyFill="1" applyBorder="1" applyAlignment="1">
      <alignment horizontal="center" wrapText="1"/>
    </xf>
    <xf numFmtId="164" fontId="11" fillId="2" borderId="6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11" fillId="2" borderId="18" xfId="0" applyFont="1" applyFill="1" applyBorder="1" applyAlignment="1"/>
    <xf numFmtId="0" fontId="11" fillId="2" borderId="14" xfId="0" applyFont="1" applyFill="1" applyBorder="1" applyAlignment="1"/>
    <xf numFmtId="0" fontId="12" fillId="2" borderId="14" xfId="0" applyFont="1" applyFill="1" applyBorder="1" applyAlignment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0" borderId="23" xfId="0" applyBorder="1" applyAlignment="1">
      <alignment textRotation="73"/>
    </xf>
    <xf numFmtId="0" fontId="0" fillId="4" borderId="3" xfId="0" applyFill="1" applyBorder="1" applyAlignment="1">
      <alignment wrapText="1"/>
    </xf>
    <xf numFmtId="0" fontId="0" fillId="4" borderId="3" xfId="0" applyFill="1" applyBorder="1"/>
    <xf numFmtId="0" fontId="0" fillId="0" borderId="3" xfId="0" applyBorder="1"/>
    <xf numFmtId="0" fontId="0" fillId="0" borderId="4" xfId="0" applyBorder="1"/>
    <xf numFmtId="164" fontId="0" fillId="0" borderId="3" xfId="0" applyNumberFormat="1" applyBorder="1"/>
    <xf numFmtId="164" fontId="0" fillId="0" borderId="1" xfId="0" applyNumberFormat="1" applyBorder="1"/>
    <xf numFmtId="165" fontId="0" fillId="0" borderId="3" xfId="0" applyNumberFormat="1" applyBorder="1"/>
    <xf numFmtId="165" fontId="0" fillId="0" borderId="1" xfId="0" applyNumberFormat="1" applyBorder="1"/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1" xfId="0" applyFill="1" applyBorder="1" applyAlignment="1">
      <alignment wrapText="1"/>
    </xf>
    <xf numFmtId="164" fontId="0" fillId="5" borderId="3" xfId="0" applyNumberFormat="1" applyFill="1" applyBorder="1"/>
    <xf numFmtId="164" fontId="0" fillId="5" borderId="1" xfId="0" applyNumberFormat="1" applyFill="1" applyBorder="1"/>
    <xf numFmtId="0" fontId="0" fillId="6" borderId="3" xfId="0" applyFill="1" applyBorder="1"/>
    <xf numFmtId="0" fontId="0" fillId="6" borderId="1" xfId="0" applyFill="1" applyBorder="1"/>
    <xf numFmtId="165" fontId="0" fillId="0" borderId="13" xfId="0" applyNumberFormat="1" applyBorder="1"/>
    <xf numFmtId="164" fontId="0" fillId="2" borderId="3" xfId="0" applyNumberFormat="1" applyFill="1" applyBorder="1"/>
    <xf numFmtId="164" fontId="0" fillId="2" borderId="1" xfId="0" applyNumberFormat="1" applyFill="1" applyBorder="1"/>
    <xf numFmtId="164" fontId="0" fillId="6" borderId="3" xfId="0" applyNumberFormat="1" applyFill="1" applyBorder="1"/>
    <xf numFmtId="164" fontId="0" fillId="6" borderId="1" xfId="0" applyNumberFormat="1" applyFill="1" applyBorder="1"/>
    <xf numFmtId="0" fontId="0" fillId="8" borderId="3" xfId="0" applyFill="1" applyBorder="1" applyAlignment="1">
      <alignment wrapText="1"/>
    </xf>
    <xf numFmtId="0" fontId="0" fillId="8" borderId="1" xfId="0" applyFill="1" applyBorder="1" applyAlignment="1">
      <alignment wrapText="1"/>
    </xf>
    <xf numFmtId="164" fontId="0" fillId="8" borderId="3" xfId="0" applyNumberFormat="1" applyFill="1" applyBorder="1"/>
    <xf numFmtId="164" fontId="0" fillId="8" borderId="1" xfId="0" applyNumberFormat="1" applyFill="1" applyBorder="1"/>
    <xf numFmtId="0" fontId="2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164" fontId="2" fillId="6" borderId="8" xfId="0" applyNumberFormat="1" applyFont="1" applyFill="1" applyBorder="1"/>
    <xf numFmtId="164" fontId="2" fillId="0" borderId="8" xfId="0" applyNumberFormat="1" applyFont="1" applyBorder="1"/>
    <xf numFmtId="0" fontId="0" fillId="0" borderId="19" xfId="0" applyBorder="1"/>
    <xf numFmtId="0" fontId="0" fillId="0" borderId="27" xfId="0" applyBorder="1"/>
    <xf numFmtId="0" fontId="2" fillId="5" borderId="8" xfId="0" applyFont="1" applyFill="1" applyBorder="1" applyAlignment="1">
      <alignment wrapText="1"/>
    </xf>
    <xf numFmtId="0" fontId="2" fillId="6" borderId="8" xfId="0" applyFont="1" applyFill="1" applyBorder="1"/>
    <xf numFmtId="164" fontId="2" fillId="5" borderId="8" xfId="0" applyNumberFormat="1" applyFont="1" applyFill="1" applyBorder="1"/>
    <xf numFmtId="165" fontId="2" fillId="0" borderId="8" xfId="0" applyNumberFormat="1" applyFont="1" applyBorder="1"/>
    <xf numFmtId="165" fontId="2" fillId="0" borderId="29" xfId="0" applyNumberFormat="1" applyFont="1" applyBorder="1"/>
    <xf numFmtId="165" fontId="0" fillId="0" borderId="29" xfId="0" applyNumberFormat="1" applyBorder="1"/>
    <xf numFmtId="0" fontId="2" fillId="2" borderId="8" xfId="0" applyFont="1" applyFill="1" applyBorder="1" applyAlignment="1">
      <alignment wrapText="1"/>
    </xf>
    <xf numFmtId="0" fontId="0" fillId="0" borderId="30" xfId="0" applyBorder="1" applyAlignment="1">
      <alignment textRotation="73"/>
    </xf>
    <xf numFmtId="0" fontId="0" fillId="0" borderId="31" xfId="0" applyBorder="1"/>
    <xf numFmtId="0" fontId="0" fillId="0" borderId="32" xfId="0" applyBorder="1"/>
    <xf numFmtId="164" fontId="2" fillId="0" borderId="33" xfId="0" applyNumberFormat="1" applyFont="1" applyBorder="1"/>
    <xf numFmtId="0" fontId="0" fillId="0" borderId="34" xfId="0" applyBorder="1"/>
    <xf numFmtId="164" fontId="0" fillId="0" borderId="31" xfId="0" applyNumberFormat="1" applyBorder="1"/>
    <xf numFmtId="164" fontId="0" fillId="0" borderId="32" xfId="0" applyNumberFormat="1" applyBorder="1"/>
    <xf numFmtId="0" fontId="0" fillId="0" borderId="5" xfId="0" applyBorder="1"/>
    <xf numFmtId="0" fontId="0" fillId="7" borderId="7" xfId="0" applyFill="1" applyBorder="1"/>
    <xf numFmtId="0" fontId="0" fillId="3" borderId="9" xfId="0" applyFill="1" applyBorder="1"/>
    <xf numFmtId="0" fontId="0" fillId="7" borderId="25" xfId="0" applyFill="1" applyBorder="1" applyAlignment="1">
      <alignment textRotation="90" wrapText="1"/>
    </xf>
    <xf numFmtId="0" fontId="0" fillId="3" borderId="28" xfId="0" applyFill="1" applyBorder="1" applyAlignment="1">
      <alignment textRotation="90" wrapText="1"/>
    </xf>
    <xf numFmtId="0" fontId="0" fillId="0" borderId="2" xfId="0" applyBorder="1"/>
    <xf numFmtId="165" fontId="0" fillId="0" borderId="35" xfId="0" applyNumberFormat="1" applyBorder="1"/>
    <xf numFmtId="0" fontId="2" fillId="8" borderId="13" xfId="0" applyFont="1" applyFill="1" applyBorder="1" applyAlignment="1">
      <alignment wrapText="1"/>
    </xf>
    <xf numFmtId="0" fontId="2" fillId="6" borderId="13" xfId="0" applyFont="1" applyFill="1" applyBorder="1"/>
    <xf numFmtId="164" fontId="2" fillId="8" borderId="13" xfId="0" applyNumberFormat="1" applyFont="1" applyFill="1" applyBorder="1"/>
    <xf numFmtId="164" fontId="2" fillId="0" borderId="13" xfId="0" applyNumberFormat="1" applyFont="1" applyBorder="1"/>
    <xf numFmtId="164" fontId="2" fillId="0" borderId="34" xfId="0" applyNumberFormat="1" applyFont="1" applyBorder="1"/>
    <xf numFmtId="0" fontId="2" fillId="4" borderId="2" xfId="0" applyFont="1" applyFill="1" applyBorder="1" applyAlignment="1">
      <alignment wrapText="1"/>
    </xf>
    <xf numFmtId="164" fontId="0" fillId="4" borderId="3" xfId="0" applyNumberFormat="1" applyFill="1" applyBorder="1"/>
    <xf numFmtId="164" fontId="0" fillId="4" borderId="4" xfId="0" applyNumberFormat="1" applyFill="1" applyBorder="1"/>
    <xf numFmtId="0" fontId="2" fillId="4" borderId="36" xfId="0" applyFont="1" applyFill="1" applyBorder="1" applyAlignment="1">
      <alignment wrapText="1"/>
    </xf>
    <xf numFmtId="0" fontId="0" fillId="4" borderId="13" xfId="0" applyFill="1" applyBorder="1"/>
    <xf numFmtId="166" fontId="0" fillId="4" borderId="13" xfId="0" applyNumberFormat="1" applyFill="1" applyBorder="1"/>
    <xf numFmtId="0" fontId="2" fillId="5" borderId="2" xfId="0" applyFont="1" applyFill="1" applyBorder="1" applyAlignment="1">
      <alignment wrapText="1"/>
    </xf>
    <xf numFmtId="0" fontId="0" fillId="5" borderId="3" xfId="0" applyFill="1" applyBorder="1"/>
    <xf numFmtId="164" fontId="0" fillId="5" borderId="4" xfId="0" applyNumberFormat="1" applyFill="1" applyBorder="1"/>
    <xf numFmtId="0" fontId="2" fillId="5" borderId="36" xfId="0" applyFont="1" applyFill="1" applyBorder="1" applyAlignment="1">
      <alignment wrapText="1"/>
    </xf>
    <xf numFmtId="0" fontId="0" fillId="5" borderId="13" xfId="0" applyFill="1" applyBorder="1"/>
    <xf numFmtId="166" fontId="0" fillId="5" borderId="13" xfId="0" applyNumberFormat="1" applyFill="1" applyBorder="1"/>
    <xf numFmtId="166" fontId="0" fillId="5" borderId="37" xfId="0" applyNumberFormat="1" applyFill="1" applyBorder="1"/>
    <xf numFmtId="0" fontId="2" fillId="2" borderId="2" xfId="0" applyFont="1" applyFill="1" applyBorder="1" applyAlignment="1">
      <alignment wrapText="1"/>
    </xf>
    <xf numFmtId="0" fontId="0" fillId="2" borderId="3" xfId="0" applyFill="1" applyBorder="1"/>
    <xf numFmtId="164" fontId="0" fillId="2" borderId="4" xfId="0" applyNumberFormat="1" applyFill="1" applyBorder="1"/>
    <xf numFmtId="0" fontId="2" fillId="8" borderId="7" xfId="0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0" fontId="0" fillId="2" borderId="13" xfId="0" applyFill="1" applyBorder="1"/>
    <xf numFmtId="166" fontId="0" fillId="2" borderId="13" xfId="0" applyNumberFormat="1" applyFill="1" applyBorder="1"/>
    <xf numFmtId="166" fontId="0" fillId="2" borderId="37" xfId="0" applyNumberFormat="1" applyFill="1" applyBorder="1"/>
    <xf numFmtId="0" fontId="2" fillId="8" borderId="2" xfId="0" applyFont="1" applyFill="1" applyBorder="1" applyAlignment="1">
      <alignment wrapText="1"/>
    </xf>
    <xf numFmtId="0" fontId="0" fillId="8" borderId="3" xfId="0" applyFill="1" applyBorder="1"/>
    <xf numFmtId="164" fontId="0" fillId="8" borderId="4" xfId="0" applyNumberFormat="1" applyFill="1" applyBorder="1"/>
    <xf numFmtId="0" fontId="0" fillId="8" borderId="8" xfId="0" applyFill="1" applyBorder="1"/>
    <xf numFmtId="166" fontId="0" fillId="8" borderId="8" xfId="0" applyNumberFormat="1" applyFill="1" applyBorder="1"/>
    <xf numFmtId="0" fontId="15" fillId="9" borderId="0" xfId="0" applyFont="1" applyFill="1"/>
    <xf numFmtId="165" fontId="15" fillId="9" borderId="0" xfId="0" applyNumberFormat="1" applyFont="1" applyFill="1"/>
    <xf numFmtId="166" fontId="15" fillId="9" borderId="0" xfId="0" applyNumberFormat="1" applyFont="1" applyFill="1"/>
    <xf numFmtId="0" fontId="16" fillId="0" borderId="0" xfId="0" applyFont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13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0" fillId="4" borderId="25" xfId="0" applyFill="1" applyBorder="1" applyAlignment="1">
      <alignment horizontal="center" vertical="center" textRotation="176"/>
    </xf>
    <xf numFmtId="0" fontId="0" fillId="4" borderId="24" xfId="0" applyFill="1" applyBorder="1" applyAlignment="1">
      <alignment horizontal="center" vertical="center" textRotation="176"/>
    </xf>
    <xf numFmtId="0" fontId="0" fillId="4" borderId="26" xfId="0" applyFill="1" applyBorder="1" applyAlignment="1">
      <alignment horizontal="center" vertical="center" textRotation="176"/>
    </xf>
    <xf numFmtId="0" fontId="0" fillId="5" borderId="25" xfId="0" applyFill="1" applyBorder="1" applyAlignment="1">
      <alignment horizontal="center" vertical="center" textRotation="176"/>
    </xf>
    <xf numFmtId="0" fontId="0" fillId="5" borderId="24" xfId="0" applyFill="1" applyBorder="1" applyAlignment="1">
      <alignment horizontal="center" vertical="center" textRotation="176"/>
    </xf>
    <xf numFmtId="0" fontId="0" fillId="5" borderId="26" xfId="0" applyFill="1" applyBorder="1" applyAlignment="1">
      <alignment horizontal="center" vertical="center" textRotation="176"/>
    </xf>
    <xf numFmtId="0" fontId="0" fillId="2" borderId="25" xfId="0" applyFill="1" applyBorder="1" applyAlignment="1">
      <alignment horizontal="center" vertical="center" textRotation="176"/>
    </xf>
    <xf numFmtId="0" fontId="0" fillId="2" borderId="24" xfId="0" applyFill="1" applyBorder="1" applyAlignment="1">
      <alignment horizontal="center" vertical="center" textRotation="176"/>
    </xf>
    <xf numFmtId="0" fontId="0" fillId="2" borderId="26" xfId="0" applyFill="1" applyBorder="1" applyAlignment="1">
      <alignment horizontal="center" vertical="center" textRotation="176"/>
    </xf>
    <xf numFmtId="0" fontId="0" fillId="8" borderId="2" xfId="0" applyFill="1" applyBorder="1" applyAlignment="1">
      <alignment horizontal="center" vertical="center" textRotation="176"/>
    </xf>
    <xf numFmtId="0" fontId="0" fillId="8" borderId="5" xfId="0" applyFill="1" applyBorder="1" applyAlignment="1">
      <alignment horizontal="center" vertical="center" textRotation="176"/>
    </xf>
    <xf numFmtId="0" fontId="0" fillId="8" borderId="7" xfId="0" applyFill="1" applyBorder="1" applyAlignment="1">
      <alignment horizontal="center" vertical="center" textRotation="176"/>
    </xf>
  </cellXfs>
  <cellStyles count="2">
    <cellStyle name="Normal" xfId="0" builtinId="0"/>
    <cellStyle name="Normal 2" xfId="1"/>
  </cellStyles>
  <dxfs count="2">
    <dxf>
      <font>
        <color rgb="FFFFC000"/>
      </font>
    </dxf>
    <dxf>
      <font>
        <color rgb="FF008000"/>
      </font>
    </dxf>
  </dxfs>
  <tableStyles count="0" defaultTableStyle="TableStyleMedium9" defaultPivotStyle="PivotStyleLight16"/>
  <colors>
    <mruColors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 baseline="0"/>
              <a:t>Polyvalentie in productie</a:t>
            </a:r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Polyvalentie!$A$7:$B$7</c:f>
              <c:strCache>
                <c:ptCount val="1"/>
                <c:pt idx="0">
                  <c:v>PM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3.1999999999999997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ser>
          <c:idx val="8"/>
          <c:order val="1"/>
          <c:tx>
            <c:strRef>
              <c:f>Polyvalentie!$A$12:$B$12</c:f>
              <c:strCache>
                <c:ptCount val="1"/>
                <c:pt idx="0">
                  <c:v>PO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Polyvalentie!$C$12:$AH$12</c:f>
              <c:numCache>
                <c:formatCode>0.0</c:formatCode>
                <c:ptCount val="32"/>
                <c:pt idx="1">
                  <c:v>2.1105555555555555</c:v>
                </c:pt>
                <c:pt idx="4" formatCode="#,##0.0">
                  <c:v>3.1243055555555559</c:v>
                </c:pt>
                <c:pt idx="5" formatCode="#,##0.0">
                  <c:v>2.873015873015873</c:v>
                </c:pt>
                <c:pt idx="6" formatCode="#,##0.0">
                  <c:v>2.2011904761904764</c:v>
                </c:pt>
                <c:pt idx="7" formatCode="#,##0.0">
                  <c:v>3.1101190476190479</c:v>
                </c:pt>
                <c:pt idx="8" formatCode="#,##0.0">
                  <c:v>2.6890873015873016</c:v>
                </c:pt>
                <c:pt idx="9" formatCode="#,##0.0">
                  <c:v>3.0394841269841271</c:v>
                </c:pt>
                <c:pt idx="10" formatCode="#,##0.0">
                  <c:v>2.9666666666666668</c:v>
                </c:pt>
                <c:pt idx="11" formatCode="#,##0.0">
                  <c:v>2.2940476190476193</c:v>
                </c:pt>
                <c:pt idx="12" formatCode="#,##0.0">
                  <c:v>2.7140873015873015</c:v>
                </c:pt>
                <c:pt idx="13" formatCode="#,##0.0">
                  <c:v>2.6597222222222223</c:v>
                </c:pt>
                <c:pt idx="14" formatCode="#,##0.0">
                  <c:v>2.969642857142857</c:v>
                </c:pt>
                <c:pt idx="15" formatCode="#,##0.0">
                  <c:v>2.7882936507936509</c:v>
                </c:pt>
                <c:pt idx="16" formatCode="#,##0.0">
                  <c:v>2.9626984126984128</c:v>
                </c:pt>
                <c:pt idx="17" formatCode="#,##0.0">
                  <c:v>2.9571428571428573</c:v>
                </c:pt>
                <c:pt idx="18" formatCode="#,##0.0">
                  <c:v>3.0410714285714286</c:v>
                </c:pt>
                <c:pt idx="19" formatCode="#,##0.0">
                  <c:v>2.6317460317460317</c:v>
                </c:pt>
                <c:pt idx="20" formatCode="#,##0.0">
                  <c:v>1.7861111111111112</c:v>
                </c:pt>
                <c:pt idx="21" formatCode="#,##0.0">
                  <c:v>2.7331349206349205</c:v>
                </c:pt>
                <c:pt idx="22" formatCode="#,##0.0">
                  <c:v>2.7033730158730158</c:v>
                </c:pt>
                <c:pt idx="23" formatCode="#,##0.0">
                  <c:v>2.9934523809523808</c:v>
                </c:pt>
                <c:pt idx="24" formatCode="#,##0.0">
                  <c:v>3</c:v>
                </c:pt>
                <c:pt idx="25" formatCode="#,##0.0">
                  <c:v>2.0305555555555559</c:v>
                </c:pt>
                <c:pt idx="26" formatCode="#,##0.0">
                  <c:v>3.0847222222222221</c:v>
                </c:pt>
                <c:pt idx="27" formatCode="#,##0.0">
                  <c:v>3.1021825396825395</c:v>
                </c:pt>
                <c:pt idx="28" formatCode="#,##0.0">
                  <c:v>2.5470238095238096</c:v>
                </c:pt>
              </c:numCache>
            </c:numRef>
          </c:val>
        </c:ser>
        <c:ser>
          <c:idx val="13"/>
          <c:order val="2"/>
          <c:tx>
            <c:strRef>
              <c:f>Polyvalentie!$A$17:$B$17</c:f>
              <c:strCache>
                <c:ptCount val="1"/>
                <c:pt idx="0">
                  <c:v>OIPL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Polyvalentie!$C$17:$AH$17</c:f>
              <c:numCache>
                <c:formatCode>General</c:formatCode>
                <c:ptCount val="32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</c:numCache>
            </c:numRef>
          </c:val>
        </c:ser>
        <c:ser>
          <c:idx val="17"/>
          <c:order val="3"/>
          <c:tx>
            <c:strRef>
              <c:f>Polyvalentie!$A$21:$B$21</c:f>
              <c:strCache>
                <c:ptCount val="1"/>
                <c:pt idx="0">
                  <c:v>FM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Polyvalentie!$C$21:$AH$21</c:f>
              <c:numCache>
                <c:formatCode>General</c:formatCode>
                <c:ptCount val="32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</c:numCache>
            </c:numRef>
          </c:val>
        </c:ser>
        <c:axId val="55392128"/>
        <c:axId val="55393664"/>
      </c:barChart>
      <c:catAx>
        <c:axId val="55392128"/>
        <c:scaling>
          <c:orientation val="minMax"/>
        </c:scaling>
        <c:axPos val="b"/>
        <c:majorTickMark val="none"/>
        <c:tickLblPos val="nextTo"/>
        <c:crossAx val="55393664"/>
        <c:crosses val="autoZero"/>
        <c:auto val="1"/>
        <c:lblAlgn val="ctr"/>
        <c:lblOffset val="100"/>
      </c:catAx>
      <c:valAx>
        <c:axId val="55393664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55392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barChart>
        <c:barDir val="col"/>
        <c:grouping val="clustered"/>
        <c:ser>
          <c:idx val="0"/>
          <c:order val="0"/>
          <c:tx>
            <c:strRef>
              <c:f>Polyvalentie!$A$4:$B$4</c:f>
              <c:strCache>
                <c:ptCount val="1"/>
                <c:pt idx="0">
                  <c:v>PM Voorbereiding van de werkplek 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Polyvalentie!$C$4:$AJ$4</c:f>
              <c:numCache>
                <c:formatCode>General</c:formatCode>
                <c:ptCount val="34"/>
                <c:pt idx="0">
                  <c:v>3</c:v>
                </c:pt>
                <c:pt idx="4">
                  <c:v>3.6</c:v>
                </c:pt>
                <c:pt idx="5">
                  <c:v>2.8</c:v>
                </c:pt>
                <c:pt idx="6">
                  <c:v>1.6</c:v>
                </c:pt>
                <c:pt idx="7">
                  <c:v>3.4</c:v>
                </c:pt>
                <c:pt idx="8">
                  <c:v>2.6</c:v>
                </c:pt>
                <c:pt idx="9">
                  <c:v>3.2</c:v>
                </c:pt>
                <c:pt idx="10">
                  <c:v>2.8</c:v>
                </c:pt>
                <c:pt idx="11">
                  <c:v>1.6</c:v>
                </c:pt>
                <c:pt idx="12">
                  <c:v>3.4</c:v>
                </c:pt>
                <c:pt idx="13">
                  <c:v>2.6</c:v>
                </c:pt>
                <c:pt idx="14">
                  <c:v>3.2</c:v>
                </c:pt>
                <c:pt idx="15">
                  <c:v>2.8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3.4</c:v>
                </c:pt>
                <c:pt idx="22">
                  <c:v>2.6</c:v>
                </c:pt>
                <c:pt idx="23">
                  <c:v>3.2</c:v>
                </c:pt>
                <c:pt idx="24">
                  <c:v>2.8</c:v>
                </c:pt>
                <c:pt idx="25">
                  <c:v>1.6</c:v>
                </c:pt>
                <c:pt idx="26">
                  <c:v>3.4</c:v>
                </c:pt>
                <c:pt idx="27">
                  <c:v>3.4</c:v>
                </c:pt>
                <c:pt idx="2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Polyvalentie!$A$5:$B$5</c:f>
              <c:strCache>
                <c:ptCount val="1"/>
                <c:pt idx="0">
                  <c:v>PM Deelnemen aan de werking van de productielijn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Polyvalentie!$C$5:$AJ$5</c:f>
              <c:numCache>
                <c:formatCode>General</c:formatCode>
                <c:ptCount val="34"/>
                <c:pt idx="0">
                  <c:v>2.6</c:v>
                </c:pt>
                <c:pt idx="4">
                  <c:v>2.6</c:v>
                </c:pt>
                <c:pt idx="5">
                  <c:v>3.2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2.2000000000000002</c:v>
                </c:pt>
                <c:pt idx="10">
                  <c:v>3</c:v>
                </c:pt>
                <c:pt idx="11">
                  <c:v>3.2</c:v>
                </c:pt>
                <c:pt idx="12">
                  <c:v>2.8</c:v>
                </c:pt>
                <c:pt idx="13">
                  <c:v>1.6</c:v>
                </c:pt>
                <c:pt idx="14">
                  <c:v>2.8</c:v>
                </c:pt>
                <c:pt idx="15">
                  <c:v>3</c:v>
                </c:pt>
                <c:pt idx="16">
                  <c:v>2.2000000000000002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1.8</c:v>
                </c:pt>
                <c:pt idx="22">
                  <c:v>2.2000000000000002</c:v>
                </c:pt>
                <c:pt idx="23">
                  <c:v>2.8</c:v>
                </c:pt>
                <c:pt idx="24">
                  <c:v>3</c:v>
                </c:pt>
                <c:pt idx="25">
                  <c:v>2.2000000000000002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</c:numCache>
            </c:numRef>
          </c:val>
        </c:ser>
        <c:ser>
          <c:idx val="2"/>
          <c:order val="2"/>
          <c:tx>
            <c:strRef>
              <c:f>Polyvalentie!$A$6:$B$6</c:f>
              <c:strCache>
                <c:ptCount val="1"/>
                <c:pt idx="0">
                  <c:v>PM Deelnemen aan het stilleggen van de productie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Polyvalentie!$C$6:$AJ$6</c:f>
              <c:numCache>
                <c:formatCode>General</c:formatCode>
                <c:ptCount val="34"/>
                <c:pt idx="0">
                  <c:v>2.4</c:v>
                </c:pt>
                <c:pt idx="4">
                  <c:v>3.4</c:v>
                </c:pt>
                <c:pt idx="5">
                  <c:v>3</c:v>
                </c:pt>
                <c:pt idx="6">
                  <c:v>2.4</c:v>
                </c:pt>
                <c:pt idx="7">
                  <c:v>3</c:v>
                </c:pt>
                <c:pt idx="8">
                  <c:v>2.8</c:v>
                </c:pt>
                <c:pt idx="9">
                  <c:v>3.4</c:v>
                </c:pt>
                <c:pt idx="10">
                  <c:v>3.2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3</c:v>
                </c:pt>
                <c:pt idx="14">
                  <c:v>3.2</c:v>
                </c:pt>
                <c:pt idx="15">
                  <c:v>2.8</c:v>
                </c:pt>
                <c:pt idx="16">
                  <c:v>3.2</c:v>
                </c:pt>
                <c:pt idx="17">
                  <c:v>3.4</c:v>
                </c:pt>
                <c:pt idx="18">
                  <c:v>3.2</c:v>
                </c:pt>
                <c:pt idx="19">
                  <c:v>2.4</c:v>
                </c:pt>
                <c:pt idx="20">
                  <c:v>1.2</c:v>
                </c:pt>
                <c:pt idx="21">
                  <c:v>3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2.4</c:v>
                </c:pt>
                <c:pt idx="26">
                  <c:v>3.2</c:v>
                </c:pt>
                <c:pt idx="27">
                  <c:v>3</c:v>
                </c:pt>
                <c:pt idx="28">
                  <c:v>2.2000000000000002</c:v>
                </c:pt>
              </c:numCache>
            </c:numRef>
          </c:val>
        </c:ser>
        <c:ser>
          <c:idx val="3"/>
          <c:order val="3"/>
          <c:tx>
            <c:strRef>
              <c:f>Polyvalentie!$A$7:$B$7</c:f>
              <c:strCache>
                <c:ptCount val="1"/>
                <c:pt idx="0">
                  <c:v>PM Totaal Gemiddelde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Polyvalentie!$C$7:$AJ$7</c:f>
              <c:numCache>
                <c:formatCode>0.0</c:formatCode>
                <c:ptCount val="34"/>
                <c:pt idx="0">
                  <c:v>2.6666666666666665</c:v>
                </c:pt>
                <c:pt idx="4">
                  <c:v>3.1999999999999997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  <c:pt idx="32" formatCode="General">
                  <c:v>12</c:v>
                </c:pt>
                <c:pt idx="33" formatCode="General">
                  <c:v>1</c:v>
                </c:pt>
              </c:numCache>
            </c:numRef>
          </c:val>
        </c:ser>
        <c:ser>
          <c:idx val="4"/>
          <c:order val="4"/>
          <c:tx>
            <c:strRef>
              <c:f>Polyvalentie!$A$8:$B$8</c:f>
              <c:strCache>
                <c:ptCount val="1"/>
                <c:pt idx="0">
                  <c:v>PO Zorgen voor het opstarten of opvolgen van de productie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Polyvalentie!$C$8:$AJ$8</c:f>
              <c:numCache>
                <c:formatCode>0.0</c:formatCode>
                <c:ptCount val="34"/>
                <c:pt idx="1">
                  <c:v>2.7777777777777777</c:v>
                </c:pt>
                <c:pt idx="4" formatCode="#,##0.0">
                  <c:v>3.2222222222222223</c:v>
                </c:pt>
                <c:pt idx="5" formatCode="#,##0.0">
                  <c:v>2.7777777777777777</c:v>
                </c:pt>
                <c:pt idx="6" formatCode="#,##0.0">
                  <c:v>2.3333333333333335</c:v>
                </c:pt>
                <c:pt idx="7" formatCode="#,##0.0">
                  <c:v>3.3333333333333335</c:v>
                </c:pt>
                <c:pt idx="8" formatCode="#,##0.0">
                  <c:v>2.7777777777777777</c:v>
                </c:pt>
                <c:pt idx="9" formatCode="#,##0.0">
                  <c:v>3.2222222222222223</c:v>
                </c:pt>
                <c:pt idx="10" formatCode="#,##0.0">
                  <c:v>2.6666666666666665</c:v>
                </c:pt>
                <c:pt idx="11" formatCode="#,##0.0">
                  <c:v>2.3333333333333335</c:v>
                </c:pt>
                <c:pt idx="12" formatCode="#,##0.0">
                  <c:v>2.7777777777777777</c:v>
                </c:pt>
                <c:pt idx="13" formatCode="#,##0.0">
                  <c:v>2.8888888888888888</c:v>
                </c:pt>
                <c:pt idx="14" formatCode="#,##0.0">
                  <c:v>3</c:v>
                </c:pt>
                <c:pt idx="15" formatCode="#,##0.0">
                  <c:v>2.8888888888888888</c:v>
                </c:pt>
                <c:pt idx="16" formatCode="#,##0.0">
                  <c:v>3.2222222222222223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2.5555555555555554</c:v>
                </c:pt>
                <c:pt idx="20" formatCode="#,##0.0">
                  <c:v>2.4444444444444446</c:v>
                </c:pt>
                <c:pt idx="21" formatCode="#,##0.0">
                  <c:v>3.1111111111111112</c:v>
                </c:pt>
                <c:pt idx="22" formatCode="#,##0.0">
                  <c:v>2.7777777777777777</c:v>
                </c:pt>
                <c:pt idx="23" formatCode="#,##0.0">
                  <c:v>2.6666666666666665</c:v>
                </c:pt>
                <c:pt idx="24" formatCode="#,##0.0">
                  <c:v>3</c:v>
                </c:pt>
                <c:pt idx="25" formatCode="#,##0.0">
                  <c:v>2.2222222222222223</c:v>
                </c:pt>
                <c:pt idx="26" formatCode="#,##0.0">
                  <c:v>2.8888888888888888</c:v>
                </c:pt>
                <c:pt idx="27" formatCode="#,##0.0">
                  <c:v>3.4444444444444446</c:v>
                </c:pt>
                <c:pt idx="28" formatCode="#,##0.0">
                  <c:v>2.6666666666666665</c:v>
                </c:pt>
              </c:numCache>
            </c:numRef>
          </c:val>
        </c:ser>
        <c:ser>
          <c:idx val="5"/>
          <c:order val="5"/>
          <c:tx>
            <c:strRef>
              <c:f>Polyvalentie!$A$9:$B$9</c:f>
              <c:strCache>
                <c:ptCount val="1"/>
                <c:pt idx="0">
                  <c:v>PO De productielijn leiden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Polyvalentie!$C$9:$AJ$9</c:f>
              <c:numCache>
                <c:formatCode>0.0</c:formatCode>
                <c:ptCount val="34"/>
                <c:pt idx="1">
                  <c:v>2.625</c:v>
                </c:pt>
                <c:pt idx="4" formatCode="#,##0.0">
                  <c:v>2.625</c:v>
                </c:pt>
                <c:pt idx="5" formatCode="#,##0.0">
                  <c:v>2.7142857142857144</c:v>
                </c:pt>
                <c:pt idx="6" formatCode="#,##0.0">
                  <c:v>2.5714285714285716</c:v>
                </c:pt>
                <c:pt idx="7" formatCode="#,##0.0">
                  <c:v>2.8571428571428572</c:v>
                </c:pt>
                <c:pt idx="8" formatCode="#,##0.0">
                  <c:v>2.4285714285714284</c:v>
                </c:pt>
                <c:pt idx="9" formatCode="#,##0.0">
                  <c:v>2.2857142857142856</c:v>
                </c:pt>
                <c:pt idx="10" formatCode="#,##0.0">
                  <c:v>3</c:v>
                </c:pt>
                <c:pt idx="11" formatCode="#,##0.0">
                  <c:v>3.1428571428571428</c:v>
                </c:pt>
                <c:pt idx="12" formatCode="#,##0.0">
                  <c:v>2.4285714285714284</c:v>
                </c:pt>
                <c:pt idx="13" formatCode="#,##0.0">
                  <c:v>2</c:v>
                </c:pt>
                <c:pt idx="14" formatCode="#,##0.0">
                  <c:v>2.4285714285714284</c:v>
                </c:pt>
                <c:pt idx="15" formatCode="#,##0.0">
                  <c:v>2.7142857142857144</c:v>
                </c:pt>
                <c:pt idx="16" formatCode="#,##0.0">
                  <c:v>2.4285714285714284</c:v>
                </c:pt>
                <c:pt idx="17" formatCode="#,##0.0">
                  <c:v>2.4285714285714284</c:v>
                </c:pt>
                <c:pt idx="18" formatCode="#,##0.0">
                  <c:v>2.7142857142857144</c:v>
                </c:pt>
                <c:pt idx="19" formatCode="#,##0.0">
                  <c:v>2.5714285714285716</c:v>
                </c:pt>
                <c:pt idx="20" formatCode="#,##0.0">
                  <c:v>2</c:v>
                </c:pt>
                <c:pt idx="21" formatCode="#,##0.0">
                  <c:v>1.5714285714285714</c:v>
                </c:pt>
                <c:pt idx="22" formatCode="#,##0.0">
                  <c:v>2.2857142857142856</c:v>
                </c:pt>
                <c:pt idx="23" formatCode="#,##0.0">
                  <c:v>2.8571428571428572</c:v>
                </c:pt>
                <c:pt idx="24" formatCode="#,##0.0">
                  <c:v>3</c:v>
                </c:pt>
                <c:pt idx="25" formatCode="#,##0.0">
                  <c:v>2</c:v>
                </c:pt>
                <c:pt idx="26" formatCode="#,##0.0">
                  <c:v>3</c:v>
                </c:pt>
                <c:pt idx="27" formatCode="#,##0.0">
                  <c:v>2.7142857142857144</c:v>
                </c:pt>
                <c:pt idx="28" formatCode="#,##0.0">
                  <c:v>2.5714285714285716</c:v>
                </c:pt>
              </c:numCache>
            </c:numRef>
          </c:val>
        </c:ser>
        <c:ser>
          <c:idx val="6"/>
          <c:order val="6"/>
          <c:tx>
            <c:strRef>
              <c:f>Polyvalentie!$A$10:$B$10</c:f>
              <c:strCache>
                <c:ptCount val="1"/>
                <c:pt idx="0">
                  <c:v>PO De productie stilleggen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Polyvalentie!$C$10:$AJ$10</c:f>
              <c:numCache>
                <c:formatCode>0.0</c:formatCode>
                <c:ptCount val="34"/>
                <c:pt idx="1">
                  <c:v>2.4</c:v>
                </c:pt>
                <c:pt idx="4" formatCode="#,##0.0">
                  <c:v>2.4</c:v>
                </c:pt>
                <c:pt idx="5" formatCode="#,##0.0">
                  <c:v>3.4</c:v>
                </c:pt>
                <c:pt idx="6" formatCode="#,##0.0">
                  <c:v>3</c:v>
                </c:pt>
                <c:pt idx="7" formatCode="#,##0.0">
                  <c:v>2.4</c:v>
                </c:pt>
                <c:pt idx="8" formatCode="#,##0.0">
                  <c:v>3</c:v>
                </c:pt>
                <c:pt idx="9" formatCode="#,##0.0">
                  <c:v>2.8</c:v>
                </c:pt>
                <c:pt idx="10" formatCode="#,##0.0">
                  <c:v>3.4</c:v>
                </c:pt>
                <c:pt idx="11" formatCode="#,##0.0">
                  <c:v>3.2</c:v>
                </c:pt>
                <c:pt idx="12" formatCode="#,##0.0">
                  <c:v>2.2000000000000002</c:v>
                </c:pt>
                <c:pt idx="13" formatCode="#,##0.0">
                  <c:v>2.4</c:v>
                </c:pt>
                <c:pt idx="14" formatCode="#,##0.0">
                  <c:v>3</c:v>
                </c:pt>
                <c:pt idx="15" formatCode="#,##0.0">
                  <c:v>3.2</c:v>
                </c:pt>
                <c:pt idx="16" formatCode="#,##0.0">
                  <c:v>2.8</c:v>
                </c:pt>
                <c:pt idx="17" formatCode="#,##0.0">
                  <c:v>3.2</c:v>
                </c:pt>
                <c:pt idx="18" formatCode="#,##0.0">
                  <c:v>3.4</c:v>
                </c:pt>
                <c:pt idx="19" formatCode="#,##0.0">
                  <c:v>3.2</c:v>
                </c:pt>
                <c:pt idx="20" formatCode="#,##0.0">
                  <c:v>2.4</c:v>
                </c:pt>
                <c:pt idx="21" formatCode="#,##0.0">
                  <c:v>1.2</c:v>
                </c:pt>
                <c:pt idx="22" formatCode="#,##0.0">
                  <c:v>3</c:v>
                </c:pt>
                <c:pt idx="23" formatCode="#,##0.0">
                  <c:v>3</c:v>
                </c:pt>
                <c:pt idx="24" formatCode="#,##0.0">
                  <c:v>3.2</c:v>
                </c:pt>
                <c:pt idx="25" formatCode="#,##0.0">
                  <c:v>3</c:v>
                </c:pt>
                <c:pt idx="26" formatCode="#,##0.0">
                  <c:v>2.4</c:v>
                </c:pt>
                <c:pt idx="27" formatCode="#,##0.0">
                  <c:v>3.2</c:v>
                </c:pt>
                <c:pt idx="28" formatCode="#,##0.0">
                  <c:v>3</c:v>
                </c:pt>
              </c:numCache>
            </c:numRef>
          </c:val>
        </c:ser>
        <c:ser>
          <c:idx val="7"/>
          <c:order val="7"/>
          <c:tx>
            <c:strRef>
              <c:f>Polyvalentie!$A$11:$B$11</c:f>
              <c:strCache>
                <c:ptCount val="1"/>
                <c:pt idx="0">
                  <c:v>PO Het onderhoud uitvoeren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Polyvalentie!$C$11:$AJ$11</c:f>
              <c:numCache>
                <c:formatCode>0.0</c:formatCode>
                <c:ptCount val="34"/>
                <c:pt idx="1">
                  <c:v>2.75</c:v>
                </c:pt>
                <c:pt idx="4" formatCode="#,##0.0">
                  <c:v>2.75</c:v>
                </c:pt>
                <c:pt idx="5" formatCode="#,##0.0">
                  <c:v>3.25</c:v>
                </c:pt>
                <c:pt idx="6" formatCode="#,##0.0">
                  <c:v>3</c:v>
                </c:pt>
                <c:pt idx="7" formatCode="#,##0.0">
                  <c:v>1.5</c:v>
                </c:pt>
                <c:pt idx="8" formatCode="#,##0.0">
                  <c:v>3.25</c:v>
                </c:pt>
                <c:pt idx="9" formatCode="#,##0.0">
                  <c:v>2.75</c:v>
                </c:pt>
                <c:pt idx="10" formatCode="#,##0.0">
                  <c:v>3.25</c:v>
                </c:pt>
                <c:pt idx="11" formatCode="#,##0.0">
                  <c:v>3</c:v>
                </c:pt>
                <c:pt idx="12" formatCode="#,##0.0">
                  <c:v>1.5</c:v>
                </c:pt>
                <c:pt idx="13" formatCode="#,##0.0">
                  <c:v>3.25</c:v>
                </c:pt>
                <c:pt idx="14" formatCode="#,##0.0">
                  <c:v>2.75</c:v>
                </c:pt>
                <c:pt idx="15" formatCode="#,##0.0">
                  <c:v>3.25</c:v>
                </c:pt>
                <c:pt idx="16" formatCode="#,##0.0">
                  <c:v>2.75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3.25</c:v>
                </c:pt>
                <c:pt idx="20" formatCode="#,##0.0">
                  <c:v>3</c:v>
                </c:pt>
                <c:pt idx="21" formatCode="#,##0.0">
                  <c:v>1.5</c:v>
                </c:pt>
                <c:pt idx="22" formatCode="#,##0.0">
                  <c:v>3.25</c:v>
                </c:pt>
                <c:pt idx="23" formatCode="#,##0.0">
                  <c:v>2.75</c:v>
                </c:pt>
                <c:pt idx="24" formatCode="#,##0.0">
                  <c:v>3.25</c:v>
                </c:pt>
                <c:pt idx="25" formatCode="#,##0.0">
                  <c:v>3</c:v>
                </c:pt>
                <c:pt idx="26" formatCode="#,##0.0">
                  <c:v>1.5</c:v>
                </c:pt>
                <c:pt idx="27" formatCode="#,##0.0">
                  <c:v>3.25</c:v>
                </c:pt>
                <c:pt idx="28" formatCode="#,##0.0">
                  <c:v>3.25</c:v>
                </c:pt>
              </c:numCache>
            </c:numRef>
          </c:val>
        </c:ser>
        <c:ser>
          <c:idx val="8"/>
          <c:order val="8"/>
          <c:tx>
            <c:strRef>
              <c:f>Polyvalentie!$A$12:$B$12</c:f>
              <c:strCache>
                <c:ptCount val="1"/>
                <c:pt idx="0">
                  <c:v>PO Totaal Gemiddelde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Polyvalentie!$C$12:$AJ$12</c:f>
              <c:numCache>
                <c:formatCode>0.0</c:formatCode>
                <c:ptCount val="34"/>
                <c:pt idx="1">
                  <c:v>2.1105555555555555</c:v>
                </c:pt>
                <c:pt idx="4" formatCode="#,##0.0">
                  <c:v>3.1243055555555559</c:v>
                </c:pt>
                <c:pt idx="5" formatCode="#,##0.0">
                  <c:v>2.873015873015873</c:v>
                </c:pt>
                <c:pt idx="6" formatCode="#,##0.0">
                  <c:v>2.2011904761904764</c:v>
                </c:pt>
                <c:pt idx="7" formatCode="#,##0.0">
                  <c:v>3.1101190476190479</c:v>
                </c:pt>
                <c:pt idx="8" formatCode="#,##0.0">
                  <c:v>2.6890873015873016</c:v>
                </c:pt>
                <c:pt idx="9" formatCode="#,##0.0">
                  <c:v>3.0394841269841271</c:v>
                </c:pt>
                <c:pt idx="10" formatCode="#,##0.0">
                  <c:v>2.9666666666666668</c:v>
                </c:pt>
                <c:pt idx="11" formatCode="#,##0.0">
                  <c:v>2.2940476190476193</c:v>
                </c:pt>
                <c:pt idx="12" formatCode="#,##0.0">
                  <c:v>2.7140873015873015</c:v>
                </c:pt>
                <c:pt idx="13" formatCode="#,##0.0">
                  <c:v>2.6597222222222223</c:v>
                </c:pt>
                <c:pt idx="14" formatCode="#,##0.0">
                  <c:v>2.969642857142857</c:v>
                </c:pt>
                <c:pt idx="15" formatCode="#,##0.0">
                  <c:v>2.7882936507936509</c:v>
                </c:pt>
                <c:pt idx="16" formatCode="#,##0.0">
                  <c:v>2.9626984126984128</c:v>
                </c:pt>
                <c:pt idx="17" formatCode="#,##0.0">
                  <c:v>2.9571428571428573</c:v>
                </c:pt>
                <c:pt idx="18" formatCode="#,##0.0">
                  <c:v>3.0410714285714286</c:v>
                </c:pt>
                <c:pt idx="19" formatCode="#,##0.0">
                  <c:v>2.6317460317460317</c:v>
                </c:pt>
                <c:pt idx="20" formatCode="#,##0.0">
                  <c:v>1.7861111111111112</c:v>
                </c:pt>
                <c:pt idx="21" formatCode="#,##0.0">
                  <c:v>2.7331349206349205</c:v>
                </c:pt>
                <c:pt idx="22" formatCode="#,##0.0">
                  <c:v>2.7033730158730158</c:v>
                </c:pt>
                <c:pt idx="23" formatCode="#,##0.0">
                  <c:v>2.9934523809523808</c:v>
                </c:pt>
                <c:pt idx="24" formatCode="#,##0.0">
                  <c:v>3</c:v>
                </c:pt>
                <c:pt idx="25" formatCode="#,##0.0">
                  <c:v>2.0305555555555559</c:v>
                </c:pt>
                <c:pt idx="26" formatCode="#,##0.0">
                  <c:v>3.0847222222222221</c:v>
                </c:pt>
                <c:pt idx="27" formatCode="#,##0.0">
                  <c:v>3.1021825396825395</c:v>
                </c:pt>
                <c:pt idx="28" formatCode="#,##0.0">
                  <c:v>2.5470238095238096</c:v>
                </c:pt>
                <c:pt idx="32" formatCode="General">
                  <c:v>12</c:v>
                </c:pt>
                <c:pt idx="33" formatCode="General">
                  <c:v>1</c:v>
                </c:pt>
              </c:numCache>
            </c:numRef>
          </c:val>
        </c:ser>
        <c:ser>
          <c:idx val="9"/>
          <c:order val="9"/>
          <c:tx>
            <c:strRef>
              <c:f>Polyvalentie!$A$13:$B$13</c:f>
              <c:strCache>
                <c:ptCount val="1"/>
                <c:pt idx="0">
                  <c:v>OIPL Voorbereiding van de werkplek 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Polyvalentie!$C$13:$AJ$13</c:f>
              <c:numCache>
                <c:formatCode>General</c:formatCode>
                <c:ptCount val="34"/>
                <c:pt idx="2" formatCode="0.0">
                  <c:v>3</c:v>
                </c:pt>
                <c:pt idx="4" formatCode="0.0">
                  <c:v>3</c:v>
                </c:pt>
                <c:pt idx="5" formatCode="0.0">
                  <c:v>2.6666666666666665</c:v>
                </c:pt>
                <c:pt idx="6" formatCode="0.0">
                  <c:v>1.6666666666666667</c:v>
                </c:pt>
                <c:pt idx="7" formatCode="0.0">
                  <c:v>4</c:v>
                </c:pt>
                <c:pt idx="8" formatCode="0.0">
                  <c:v>3</c:v>
                </c:pt>
                <c:pt idx="9" formatCode="0.0">
                  <c:v>3</c:v>
                </c:pt>
                <c:pt idx="10" formatCode="0.0">
                  <c:v>2.6666666666666665</c:v>
                </c:pt>
                <c:pt idx="11" formatCode="0.0">
                  <c:v>1.6666666666666667</c:v>
                </c:pt>
                <c:pt idx="12" formatCode="0.0">
                  <c:v>4</c:v>
                </c:pt>
                <c:pt idx="13" formatCode="0.0">
                  <c:v>3</c:v>
                </c:pt>
                <c:pt idx="14" formatCode="0.0">
                  <c:v>3</c:v>
                </c:pt>
                <c:pt idx="15" formatCode="0.0">
                  <c:v>2.6666666666666665</c:v>
                </c:pt>
                <c:pt idx="16" formatCode="0.0">
                  <c:v>3</c:v>
                </c:pt>
                <c:pt idx="17" formatCode="0.0">
                  <c:v>2.6666666666666665</c:v>
                </c:pt>
                <c:pt idx="18" formatCode="0.0">
                  <c:v>3</c:v>
                </c:pt>
                <c:pt idx="19" formatCode="0.0">
                  <c:v>2.6666666666666665</c:v>
                </c:pt>
                <c:pt idx="20" formatCode="0.0">
                  <c:v>1.6666666666666667</c:v>
                </c:pt>
                <c:pt idx="21" formatCode="0.0">
                  <c:v>4</c:v>
                </c:pt>
                <c:pt idx="22" formatCode="0.0">
                  <c:v>3</c:v>
                </c:pt>
                <c:pt idx="23" formatCode="0.0">
                  <c:v>3</c:v>
                </c:pt>
                <c:pt idx="24" formatCode="0.0">
                  <c:v>2.6666666666666665</c:v>
                </c:pt>
                <c:pt idx="25" formatCode="0.0">
                  <c:v>1.6666666666666667</c:v>
                </c:pt>
                <c:pt idx="26" formatCode="0.0">
                  <c:v>4</c:v>
                </c:pt>
                <c:pt idx="27" formatCode="0.0">
                  <c:v>4</c:v>
                </c:pt>
                <c:pt idx="28" formatCode="0.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Polyvalentie!$A$14:$B$14</c:f>
              <c:strCache>
                <c:ptCount val="1"/>
                <c:pt idx="0">
                  <c:v>OIPL Het verloop van de productie verzekeren 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Polyvalentie!$C$14:$AJ$14</c:f>
              <c:numCache>
                <c:formatCode>General</c:formatCode>
                <c:ptCount val="34"/>
                <c:pt idx="2" formatCode="0.0">
                  <c:v>2.6666666666666665</c:v>
                </c:pt>
                <c:pt idx="4" formatCode="0.0">
                  <c:v>2.6666666666666665</c:v>
                </c:pt>
                <c:pt idx="5" formatCode="0.0">
                  <c:v>3.3333333333333335</c:v>
                </c:pt>
                <c:pt idx="6" formatCode="0.0">
                  <c:v>2.8333333333333335</c:v>
                </c:pt>
                <c:pt idx="7" formatCode="0.0">
                  <c:v>2.6666666666666665</c:v>
                </c:pt>
                <c:pt idx="8" formatCode="0.0">
                  <c:v>2.8333333333333335</c:v>
                </c:pt>
                <c:pt idx="9" formatCode="0.0">
                  <c:v>2.3333333333333335</c:v>
                </c:pt>
                <c:pt idx="10" formatCode="0.0">
                  <c:v>3.1666666666666665</c:v>
                </c:pt>
                <c:pt idx="11" formatCode="0.0">
                  <c:v>3.1666666666666665</c:v>
                </c:pt>
                <c:pt idx="12" formatCode="0.0">
                  <c:v>2.6666666666666665</c:v>
                </c:pt>
                <c:pt idx="13" formatCode="0.0">
                  <c:v>1.6666666666666667</c:v>
                </c:pt>
                <c:pt idx="14" formatCode="0.0">
                  <c:v>2.8333333333333335</c:v>
                </c:pt>
                <c:pt idx="15" formatCode="0.0">
                  <c:v>3.1666666666666665</c:v>
                </c:pt>
                <c:pt idx="16" formatCode="0.0">
                  <c:v>2.3333333333333335</c:v>
                </c:pt>
                <c:pt idx="17" formatCode="0.0">
                  <c:v>3</c:v>
                </c:pt>
                <c:pt idx="18" formatCode="0.0">
                  <c:v>3.1666666666666665</c:v>
                </c:pt>
                <c:pt idx="19" formatCode="0.0">
                  <c:v>3</c:v>
                </c:pt>
                <c:pt idx="20" formatCode="0.0">
                  <c:v>1.8333333333333333</c:v>
                </c:pt>
                <c:pt idx="21" formatCode="0.0">
                  <c:v>1.8333333333333333</c:v>
                </c:pt>
                <c:pt idx="22" formatCode="0.0">
                  <c:v>2.1666666666666665</c:v>
                </c:pt>
                <c:pt idx="23" formatCode="0.0">
                  <c:v>2.8333333333333335</c:v>
                </c:pt>
                <c:pt idx="24" formatCode="0.0">
                  <c:v>3.1666666666666665</c:v>
                </c:pt>
                <c:pt idx="25" formatCode="0.0">
                  <c:v>2.3333333333333335</c:v>
                </c:pt>
                <c:pt idx="26" formatCode="0.0">
                  <c:v>2.8333333333333335</c:v>
                </c:pt>
                <c:pt idx="27" formatCode="0.0">
                  <c:v>3</c:v>
                </c:pt>
                <c:pt idx="28" formatCode="0.0">
                  <c:v>2.6666666666666665</c:v>
                </c:pt>
              </c:numCache>
            </c:numRef>
          </c:val>
        </c:ser>
        <c:ser>
          <c:idx val="11"/>
          <c:order val="11"/>
          <c:tx>
            <c:strRef>
              <c:f>Polyvalentie!$A$15:$B$15</c:f>
              <c:strCache>
                <c:ptCount val="1"/>
                <c:pt idx="0">
                  <c:v>OIPL Nagaan of het product conform is en voldoet aan de voorschriften van de productiefich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Polyvalentie!$C$15:$AJ$15</c:f>
              <c:numCache>
                <c:formatCode>General</c:formatCode>
                <c:ptCount val="34"/>
                <c:pt idx="2" formatCode="0.0">
                  <c:v>2.25</c:v>
                </c:pt>
                <c:pt idx="4" formatCode="0.0">
                  <c:v>3.25</c:v>
                </c:pt>
                <c:pt idx="5" formatCode="0.0">
                  <c:v>3</c:v>
                </c:pt>
                <c:pt idx="6" formatCode="0.0">
                  <c:v>2.5</c:v>
                </c:pt>
                <c:pt idx="7" formatCode="0.0">
                  <c:v>3.25</c:v>
                </c:pt>
                <c:pt idx="8" formatCode="0.0">
                  <c:v>2.75</c:v>
                </c:pt>
                <c:pt idx="9" formatCode="0.0">
                  <c:v>3.25</c:v>
                </c:pt>
                <c:pt idx="10" formatCode="0.0">
                  <c:v>3.25</c:v>
                </c:pt>
                <c:pt idx="11" formatCode="0.0">
                  <c:v>2.25</c:v>
                </c:pt>
                <c:pt idx="12" formatCode="0.0">
                  <c:v>2.5</c:v>
                </c:pt>
                <c:pt idx="13" formatCode="0.0">
                  <c:v>3</c:v>
                </c:pt>
                <c:pt idx="14" formatCode="0.0">
                  <c:v>3</c:v>
                </c:pt>
                <c:pt idx="15" formatCode="0.0">
                  <c:v>2.75</c:v>
                </c:pt>
                <c:pt idx="16" formatCode="0.0">
                  <c:v>3.25</c:v>
                </c:pt>
                <c:pt idx="17" formatCode="0.0">
                  <c:v>3.5</c:v>
                </c:pt>
                <c:pt idx="18" formatCode="0.0">
                  <c:v>3</c:v>
                </c:pt>
                <c:pt idx="19" formatCode="0.0">
                  <c:v>2.25</c:v>
                </c:pt>
                <c:pt idx="20" formatCode="0.0">
                  <c:v>1</c:v>
                </c:pt>
                <c:pt idx="21" formatCode="0.0">
                  <c:v>3.25</c:v>
                </c:pt>
                <c:pt idx="22" formatCode="0.0">
                  <c:v>3</c:v>
                </c:pt>
                <c:pt idx="23" formatCode="0.0">
                  <c:v>3</c:v>
                </c:pt>
                <c:pt idx="24" formatCode="0.0">
                  <c:v>3</c:v>
                </c:pt>
                <c:pt idx="25" formatCode="0.0">
                  <c:v>2.5</c:v>
                </c:pt>
                <c:pt idx="26" formatCode="0.0">
                  <c:v>3.5</c:v>
                </c:pt>
                <c:pt idx="27" formatCode="0.0">
                  <c:v>3.25</c:v>
                </c:pt>
                <c:pt idx="28" formatCode="0.0">
                  <c:v>2</c:v>
                </c:pt>
              </c:numCache>
            </c:numRef>
          </c:val>
        </c:ser>
        <c:ser>
          <c:idx val="12"/>
          <c:order val="12"/>
          <c:tx>
            <c:strRef>
              <c:f>Polyvalentie!$A$16:$B$16</c:f>
              <c:strCache>
                <c:ptCount val="1"/>
                <c:pt idx="0">
                  <c:v>OIPL Het eerstelijnsonderhoud uitvoeren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Polyvalentie!$C$16:$AJ$16</c:f>
              <c:numCache>
                <c:formatCode>General</c:formatCode>
                <c:ptCount val="34"/>
                <c:pt idx="2" formatCode="0.0">
                  <c:v>2.6666666666666665</c:v>
                </c:pt>
                <c:pt idx="4" formatCode="0.0">
                  <c:v>2.6666666666666665</c:v>
                </c:pt>
                <c:pt idx="5" formatCode="0.0">
                  <c:v>3</c:v>
                </c:pt>
                <c:pt idx="6" formatCode="0.0">
                  <c:v>3</c:v>
                </c:pt>
                <c:pt idx="7" formatCode="0.0">
                  <c:v>1.3333333333333333</c:v>
                </c:pt>
                <c:pt idx="8" formatCode="0.0">
                  <c:v>3.6666666666666665</c:v>
                </c:pt>
                <c:pt idx="9" formatCode="0.0">
                  <c:v>2.6666666666666665</c:v>
                </c:pt>
                <c:pt idx="10" formatCode="0.0">
                  <c:v>3</c:v>
                </c:pt>
                <c:pt idx="11" formatCode="0.0">
                  <c:v>3</c:v>
                </c:pt>
                <c:pt idx="12" formatCode="0.0">
                  <c:v>1.3333333333333333</c:v>
                </c:pt>
                <c:pt idx="13" formatCode="0.0">
                  <c:v>3.6666666666666665</c:v>
                </c:pt>
                <c:pt idx="14" formatCode="0.0">
                  <c:v>2.6666666666666665</c:v>
                </c:pt>
                <c:pt idx="15" formatCode="0.0">
                  <c:v>3</c:v>
                </c:pt>
                <c:pt idx="16" formatCode="0.0">
                  <c:v>2.6666666666666665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3</c:v>
                </c:pt>
                <c:pt idx="20" formatCode="0.0">
                  <c:v>3</c:v>
                </c:pt>
                <c:pt idx="21" formatCode="0.0">
                  <c:v>1.3333333333333333</c:v>
                </c:pt>
                <c:pt idx="22" formatCode="0.0">
                  <c:v>3.6666666666666665</c:v>
                </c:pt>
                <c:pt idx="23" formatCode="0.0">
                  <c:v>2.6666666666666665</c:v>
                </c:pt>
                <c:pt idx="24" formatCode="0.0">
                  <c:v>3</c:v>
                </c:pt>
                <c:pt idx="25" formatCode="0.0">
                  <c:v>3</c:v>
                </c:pt>
                <c:pt idx="26" formatCode="0.0">
                  <c:v>1.3333333333333333</c:v>
                </c:pt>
                <c:pt idx="27" formatCode="0.0">
                  <c:v>3.6666666666666665</c:v>
                </c:pt>
                <c:pt idx="28" formatCode="0.0">
                  <c:v>3.6666666666666665</c:v>
                </c:pt>
              </c:numCache>
            </c:numRef>
          </c:val>
        </c:ser>
        <c:ser>
          <c:idx val="13"/>
          <c:order val="13"/>
          <c:tx>
            <c:strRef>
              <c:f>Polyvalentie!$A$17:$B$17</c:f>
              <c:strCache>
                <c:ptCount val="1"/>
                <c:pt idx="0">
                  <c:v>OIPL Totaal Gemiddelde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Polyvalentie!$C$17:$AJ$17</c:f>
              <c:numCache>
                <c:formatCode>General</c:formatCode>
                <c:ptCount val="34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  <c:pt idx="32">
                  <c:v>13</c:v>
                </c:pt>
                <c:pt idx="33">
                  <c:v>2</c:v>
                </c:pt>
              </c:numCache>
            </c:numRef>
          </c:val>
        </c:ser>
        <c:ser>
          <c:idx val="14"/>
          <c:order val="14"/>
          <c:tx>
            <c:strRef>
              <c:f>Polyvalentie!$A$18:$B$18</c:f>
              <c:strCache>
                <c:ptCount val="1"/>
                <c:pt idx="0">
                  <c:v>FM Voorbereiding van de fabricatie 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Polyvalentie!$C$18:$AJ$18</c:f>
              <c:numCache>
                <c:formatCode>General</c:formatCode>
                <c:ptCount val="34"/>
                <c:pt idx="3" formatCode="0.0">
                  <c:v>2.5</c:v>
                </c:pt>
                <c:pt idx="4" formatCode="0.0">
                  <c:v>3</c:v>
                </c:pt>
                <c:pt idx="5" formatCode="0.0">
                  <c:v>2.75</c:v>
                </c:pt>
                <c:pt idx="6" formatCode="0.0">
                  <c:v>1.5</c:v>
                </c:pt>
                <c:pt idx="7" formatCode="0.0">
                  <c:v>3.75</c:v>
                </c:pt>
                <c:pt idx="8" formatCode="0.0">
                  <c:v>2.5</c:v>
                </c:pt>
                <c:pt idx="9" formatCode="0.0">
                  <c:v>3</c:v>
                </c:pt>
                <c:pt idx="10" formatCode="0.0">
                  <c:v>2.75</c:v>
                </c:pt>
                <c:pt idx="11" formatCode="0.0">
                  <c:v>1.5</c:v>
                </c:pt>
                <c:pt idx="12" formatCode="0.0">
                  <c:v>3.75</c:v>
                </c:pt>
                <c:pt idx="13" formatCode="0.0">
                  <c:v>2.5</c:v>
                </c:pt>
                <c:pt idx="14" formatCode="0.0">
                  <c:v>3</c:v>
                </c:pt>
                <c:pt idx="15" formatCode="0.0">
                  <c:v>2.75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2.75</c:v>
                </c:pt>
                <c:pt idx="20" formatCode="0.0">
                  <c:v>1.5</c:v>
                </c:pt>
                <c:pt idx="21" formatCode="0.0">
                  <c:v>3.75</c:v>
                </c:pt>
                <c:pt idx="22" formatCode="0.0">
                  <c:v>2.5</c:v>
                </c:pt>
                <c:pt idx="23" formatCode="0.0">
                  <c:v>3</c:v>
                </c:pt>
                <c:pt idx="24" formatCode="0.0">
                  <c:v>2.75</c:v>
                </c:pt>
                <c:pt idx="25" formatCode="0.0">
                  <c:v>1.5</c:v>
                </c:pt>
                <c:pt idx="26" formatCode="0.0">
                  <c:v>3.75</c:v>
                </c:pt>
                <c:pt idx="27" formatCode="0.0">
                  <c:v>3.75</c:v>
                </c:pt>
                <c:pt idx="28" formatCode="0.0">
                  <c:v>2.5</c:v>
                </c:pt>
              </c:numCache>
            </c:numRef>
          </c:val>
        </c:ser>
        <c:ser>
          <c:idx val="15"/>
          <c:order val="15"/>
          <c:tx>
            <c:strRef>
              <c:f>Polyvalentie!$A$19:$B$19</c:f>
              <c:strCache>
                <c:ptCount val="1"/>
                <c:pt idx="0">
                  <c:v>FM Uitvoering van de fabricatie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Polyvalentie!$C$19:$AJ$19</c:f>
              <c:numCache>
                <c:formatCode>General</c:formatCode>
                <c:ptCount val="34"/>
                <c:pt idx="3" formatCode="0.0">
                  <c:v>2.5</c:v>
                </c:pt>
                <c:pt idx="4" formatCode="0.0">
                  <c:v>2.5</c:v>
                </c:pt>
                <c:pt idx="5" formatCode="0.0">
                  <c:v>3</c:v>
                </c:pt>
                <c:pt idx="6" formatCode="0.0">
                  <c:v>2.75</c:v>
                </c:pt>
                <c:pt idx="7" formatCode="0.0">
                  <c:v>2.5</c:v>
                </c:pt>
                <c:pt idx="8" formatCode="0.0">
                  <c:v>3</c:v>
                </c:pt>
                <c:pt idx="9" formatCode="0.0">
                  <c:v>2</c:v>
                </c:pt>
                <c:pt idx="10" formatCode="0.0">
                  <c:v>3</c:v>
                </c:pt>
                <c:pt idx="11" formatCode="0.0">
                  <c:v>3</c:v>
                </c:pt>
                <c:pt idx="12" formatCode="0.0">
                  <c:v>2.75</c:v>
                </c:pt>
                <c:pt idx="13" formatCode="0.0">
                  <c:v>1.5</c:v>
                </c:pt>
                <c:pt idx="14" formatCode="0.0">
                  <c:v>2.5</c:v>
                </c:pt>
                <c:pt idx="15" formatCode="0.0">
                  <c:v>3</c:v>
                </c:pt>
                <c:pt idx="16" formatCode="0.0">
                  <c:v>2</c:v>
                </c:pt>
                <c:pt idx="17" formatCode="0.0">
                  <c:v>3</c:v>
                </c:pt>
                <c:pt idx="18" formatCode="0.0">
                  <c:v>3</c:v>
                </c:pt>
                <c:pt idx="19" formatCode="0.0">
                  <c:v>2.75</c:v>
                </c:pt>
                <c:pt idx="20" formatCode="0.0">
                  <c:v>1.5</c:v>
                </c:pt>
                <c:pt idx="21" formatCode="0.0">
                  <c:v>2</c:v>
                </c:pt>
                <c:pt idx="22" formatCode="0.0">
                  <c:v>1.75</c:v>
                </c:pt>
                <c:pt idx="23" formatCode="0.0">
                  <c:v>2.5</c:v>
                </c:pt>
                <c:pt idx="24" formatCode="0.0">
                  <c:v>3</c:v>
                </c:pt>
                <c:pt idx="25" formatCode="0.0">
                  <c:v>2</c:v>
                </c:pt>
                <c:pt idx="26" formatCode="0.0">
                  <c:v>3</c:v>
                </c:pt>
                <c:pt idx="27" formatCode="0.0">
                  <c:v>3</c:v>
                </c:pt>
                <c:pt idx="28" formatCode="0.0">
                  <c:v>2.75</c:v>
                </c:pt>
              </c:numCache>
            </c:numRef>
          </c:val>
        </c:ser>
        <c:ser>
          <c:idx val="16"/>
          <c:order val="16"/>
          <c:tx>
            <c:strRef>
              <c:f>Polyvalentie!$A$20:$B$20</c:f>
              <c:strCache>
                <c:ptCount val="1"/>
                <c:pt idx="0">
                  <c:v>FM Verpakking en opslag verzekeren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Polyvalentie!$C$20:$AJ$20</c:f>
              <c:numCache>
                <c:formatCode>General</c:formatCode>
                <c:ptCount val="34"/>
                <c:pt idx="3" formatCode="0.0">
                  <c:v>2.6666666666666665</c:v>
                </c:pt>
                <c:pt idx="4" formatCode="0.0">
                  <c:v>3.3333333333333335</c:v>
                </c:pt>
                <c:pt idx="5" formatCode="0.0">
                  <c:v>3</c:v>
                </c:pt>
                <c:pt idx="6" formatCode="0.0">
                  <c:v>3</c:v>
                </c:pt>
                <c:pt idx="7" formatCode="0.0">
                  <c:v>3.3333333333333335</c:v>
                </c:pt>
                <c:pt idx="8" formatCode="0.0">
                  <c:v>3.3333333333333335</c:v>
                </c:pt>
                <c:pt idx="9" formatCode="0.0">
                  <c:v>3.3333333333333335</c:v>
                </c:pt>
                <c:pt idx="10" formatCode="0.0">
                  <c:v>3.3333333333333335</c:v>
                </c:pt>
                <c:pt idx="11" formatCode="0.0">
                  <c:v>2.6666666666666665</c:v>
                </c:pt>
                <c:pt idx="12" formatCode="0.0">
                  <c:v>2.3333333333333335</c:v>
                </c:pt>
                <c:pt idx="13" formatCode="0.0">
                  <c:v>3.6666666666666665</c:v>
                </c:pt>
                <c:pt idx="14" formatCode="0.0">
                  <c:v>3</c:v>
                </c:pt>
                <c:pt idx="15" formatCode="0.0">
                  <c:v>2.6666666666666665</c:v>
                </c:pt>
                <c:pt idx="16" formatCode="0.0">
                  <c:v>3.3333333333333335</c:v>
                </c:pt>
                <c:pt idx="17" formatCode="0.0">
                  <c:v>3.3333333333333335</c:v>
                </c:pt>
                <c:pt idx="18" formatCode="0.0">
                  <c:v>3</c:v>
                </c:pt>
                <c:pt idx="19" formatCode="0.0">
                  <c:v>2</c:v>
                </c:pt>
                <c:pt idx="20" formatCode="0.0">
                  <c:v>1</c:v>
                </c:pt>
                <c:pt idx="21" formatCode="0.0">
                  <c:v>3.3333333333333335</c:v>
                </c:pt>
                <c:pt idx="22" formatCode="0.0">
                  <c:v>3.6666666666666665</c:v>
                </c:pt>
                <c:pt idx="23" formatCode="0.0">
                  <c:v>3</c:v>
                </c:pt>
                <c:pt idx="24" formatCode="0.0">
                  <c:v>3</c:v>
                </c:pt>
                <c:pt idx="25" formatCode="0.0">
                  <c:v>3</c:v>
                </c:pt>
                <c:pt idx="26" formatCode="0.0">
                  <c:v>3.6666666666666665</c:v>
                </c:pt>
                <c:pt idx="27" formatCode="0.0">
                  <c:v>3.3333333333333335</c:v>
                </c:pt>
                <c:pt idx="28" formatCode="0.0">
                  <c:v>2.3333333333333335</c:v>
                </c:pt>
              </c:numCache>
            </c:numRef>
          </c:val>
        </c:ser>
        <c:ser>
          <c:idx val="17"/>
          <c:order val="17"/>
          <c:tx>
            <c:strRef>
              <c:f>Polyvalentie!$A$21:$B$21</c:f>
              <c:strCache>
                <c:ptCount val="1"/>
                <c:pt idx="0">
                  <c:v>FM Totaal Gemiddelde</c:v>
                </c:pt>
              </c:strCache>
            </c:strRef>
          </c:tx>
          <c:cat>
            <c:strRef>
              <c:f>Polyvalentie!$C$3:$AJ$3</c:f>
              <c:strCache>
                <c:ptCount val="34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  <c:pt idx="32">
                  <c:v>Aantal pers. Comp .
&gt; 3</c:v>
                </c:pt>
                <c:pt idx="33">
                  <c:v>Aantal pers. Comp .
&lt;2</c:v>
                </c:pt>
              </c:strCache>
            </c:strRef>
          </c:cat>
          <c:val>
            <c:numRef>
              <c:f>Polyvalentie!$C$21:$AJ$21</c:f>
              <c:numCache>
                <c:formatCode>General</c:formatCode>
                <c:ptCount val="34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  <c:pt idx="32">
                  <c:v>12</c:v>
                </c:pt>
                <c:pt idx="33">
                  <c:v>1</c:v>
                </c:pt>
              </c:numCache>
            </c:numRef>
          </c:val>
        </c:ser>
        <c:axId val="76706176"/>
        <c:axId val="76707712"/>
      </c:barChart>
      <c:catAx>
        <c:axId val="76706176"/>
        <c:scaling>
          <c:orientation val="minMax"/>
        </c:scaling>
        <c:axPos val="b"/>
        <c:tickLblPos val="nextTo"/>
        <c:crossAx val="76707712"/>
        <c:crosses val="autoZero"/>
        <c:auto val="1"/>
        <c:lblAlgn val="ctr"/>
        <c:lblOffset val="100"/>
      </c:catAx>
      <c:valAx>
        <c:axId val="76707712"/>
        <c:scaling>
          <c:orientation val="minMax"/>
        </c:scaling>
        <c:axPos val="l"/>
        <c:majorGridlines/>
        <c:numFmt formatCode="General" sourceLinked="1"/>
        <c:tickLblPos val="nextTo"/>
        <c:crossAx val="7670617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Aantal pers. competetente</a:t>
            </a:r>
          </a:p>
        </c:rich>
      </c:tx>
      <c:layout/>
    </c:title>
    <c:plotArea>
      <c:layout/>
      <c:barChart>
        <c:barDir val="col"/>
        <c:grouping val="clustered"/>
        <c:ser>
          <c:idx val="32"/>
          <c:order val="0"/>
          <c:tx>
            <c:strRef>
              <c:f>Polyvalentie!$AI$3</c:f>
              <c:strCache>
                <c:ptCount val="1"/>
                <c:pt idx="0">
                  <c:v>Aantal pers. Comp .
&gt; 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(Polyvalentie!$A$7:$B$7,Polyvalentie!$A$12:$B$12,Polyvalentie!$A$17:$B$17,Polyvalentie!$A$21:$B$21)</c:f>
              <c:strCache>
                <c:ptCount val="4"/>
                <c:pt idx="0">
                  <c:v>Totaal Gemiddelde</c:v>
                </c:pt>
                <c:pt idx="1">
                  <c:v>Totaal Gemiddelde</c:v>
                </c:pt>
                <c:pt idx="2">
                  <c:v>Totaal Gemiddelde</c:v>
                </c:pt>
                <c:pt idx="3">
                  <c:v>Totaal Gemiddelde</c:v>
                </c:pt>
              </c:strCache>
            </c:strRef>
          </c:cat>
          <c:val>
            <c:numRef>
              <c:f>(Polyvalentie!$AI$7,Polyvalentie!$AI$12,Polyvalentie!$AI$17,Polyvalentie!$AI$21)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</c:numCache>
            </c:numRef>
          </c:val>
        </c:ser>
        <c:ser>
          <c:idx val="33"/>
          <c:order val="1"/>
          <c:tx>
            <c:strRef>
              <c:f>Polyvalentie!$AJ$3</c:f>
              <c:strCache>
                <c:ptCount val="1"/>
                <c:pt idx="0">
                  <c:v>Aantal pers. Comp .
&lt;2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(Polyvalentie!$A$7:$B$7,Polyvalentie!$A$12:$B$12,Polyvalentie!$A$17:$B$17,Polyvalentie!$A$21:$B$21)</c:f>
              <c:strCache>
                <c:ptCount val="4"/>
                <c:pt idx="0">
                  <c:v>Totaal Gemiddelde</c:v>
                </c:pt>
                <c:pt idx="1">
                  <c:v>Totaal Gemiddelde</c:v>
                </c:pt>
                <c:pt idx="2">
                  <c:v>Totaal Gemiddelde</c:v>
                </c:pt>
                <c:pt idx="3">
                  <c:v>Totaal Gemiddelde</c:v>
                </c:pt>
              </c:strCache>
            </c:strRef>
          </c:cat>
          <c:val>
            <c:numRef>
              <c:f>(Polyvalentie!$AJ$7,Polyvalentie!$AJ$12,Polyvalentie!$AJ$17,Polyvalentie!$AJ$21)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gapWidth val="75"/>
        <c:overlap val="-25"/>
        <c:axId val="112793856"/>
        <c:axId val="112807936"/>
      </c:barChart>
      <c:catAx>
        <c:axId val="112793856"/>
        <c:scaling>
          <c:orientation val="minMax"/>
        </c:scaling>
        <c:axPos val="b"/>
        <c:majorTickMark val="none"/>
        <c:tickLblPos val="nextTo"/>
        <c:crossAx val="112807936"/>
        <c:crosses val="autoZero"/>
        <c:auto val="1"/>
        <c:lblAlgn val="ctr"/>
        <c:lblOffset val="100"/>
      </c:catAx>
      <c:valAx>
        <c:axId val="1128079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1127938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17"/>
          <c:order val="0"/>
          <c:tx>
            <c:strRef>
              <c:f>Polyvalentie!$A$21:$B$21</c:f>
              <c:strCache>
                <c:ptCount val="1"/>
                <c:pt idx="0">
                  <c:v>FM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Polyvalentie!$C$21:$AH$21</c:f>
              <c:numCache>
                <c:formatCode>General</c:formatCode>
                <c:ptCount val="32"/>
                <c:pt idx="3" formatCode="0.0">
                  <c:v>2.5555555555555554</c:v>
                </c:pt>
                <c:pt idx="4" formatCode="0.0">
                  <c:v>2.9444444444444446</c:v>
                </c:pt>
                <c:pt idx="5" formatCode="0.0">
                  <c:v>2.9166666666666665</c:v>
                </c:pt>
                <c:pt idx="6" formatCode="0.0">
                  <c:v>2.4166666666666665</c:v>
                </c:pt>
                <c:pt idx="7" formatCode="0.0">
                  <c:v>3.1944444444444446</c:v>
                </c:pt>
                <c:pt idx="8" formatCode="0.0">
                  <c:v>2.9444444444444446</c:v>
                </c:pt>
                <c:pt idx="9" formatCode="0.0">
                  <c:v>2.7777777777777781</c:v>
                </c:pt>
                <c:pt idx="10" formatCode="0.0">
                  <c:v>3.0277777777777781</c:v>
                </c:pt>
                <c:pt idx="11" formatCode="0.0">
                  <c:v>2.3888888888888888</c:v>
                </c:pt>
                <c:pt idx="12" formatCode="0.0">
                  <c:v>2.9444444444444446</c:v>
                </c:pt>
                <c:pt idx="13" formatCode="0.0">
                  <c:v>2.5555555555555554</c:v>
                </c:pt>
                <c:pt idx="14" formatCode="0.0">
                  <c:v>2.8333333333333335</c:v>
                </c:pt>
                <c:pt idx="15" formatCode="0.0">
                  <c:v>2.8055555555555554</c:v>
                </c:pt>
                <c:pt idx="16" formatCode="0.0">
                  <c:v>2.7777777777777781</c:v>
                </c:pt>
                <c:pt idx="17" formatCode="0.0">
                  <c:v>3.1111111111111112</c:v>
                </c:pt>
                <c:pt idx="18" formatCode="0.0">
                  <c:v>3</c:v>
                </c:pt>
                <c:pt idx="19" formatCode="0.0">
                  <c:v>2.5</c:v>
                </c:pt>
                <c:pt idx="20" formatCode="0.0">
                  <c:v>1.3333333333333333</c:v>
                </c:pt>
                <c:pt idx="21" formatCode="0.0">
                  <c:v>3.0277777777777781</c:v>
                </c:pt>
                <c:pt idx="22" formatCode="0.0">
                  <c:v>2.6388888888888888</c:v>
                </c:pt>
                <c:pt idx="23" formatCode="0.0">
                  <c:v>2.8333333333333335</c:v>
                </c:pt>
                <c:pt idx="24" formatCode="0.0">
                  <c:v>2.9166666666666665</c:v>
                </c:pt>
                <c:pt idx="25" formatCode="0.0">
                  <c:v>2.1666666666666665</c:v>
                </c:pt>
                <c:pt idx="26" formatCode="0.0">
                  <c:v>3.4722222222222219</c:v>
                </c:pt>
                <c:pt idx="27" formatCode="0.0">
                  <c:v>3.3611111111111112</c:v>
                </c:pt>
                <c:pt idx="28" formatCode="0.0">
                  <c:v>2.5277777777777781</c:v>
                </c:pt>
              </c:numCache>
            </c:numRef>
          </c:val>
        </c:ser>
        <c:axId val="55400320"/>
        <c:axId val="55401856"/>
      </c:barChart>
      <c:catAx>
        <c:axId val="55400320"/>
        <c:scaling>
          <c:orientation val="minMax"/>
        </c:scaling>
        <c:axPos val="b"/>
        <c:tickLblPos val="nextTo"/>
        <c:crossAx val="55401856"/>
        <c:crosses val="autoZero"/>
        <c:auto val="1"/>
        <c:lblAlgn val="ctr"/>
        <c:lblOffset val="100"/>
      </c:catAx>
      <c:valAx>
        <c:axId val="55401856"/>
        <c:scaling>
          <c:orientation val="minMax"/>
        </c:scaling>
        <c:axPos val="l"/>
        <c:majorGridlines/>
        <c:numFmt formatCode="General" sourceLinked="1"/>
        <c:tickLblPos val="nextTo"/>
        <c:crossAx val="55400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13"/>
          <c:order val="0"/>
          <c:tx>
            <c:strRef>
              <c:f>Polyvalentie!$A$17:$B$17</c:f>
              <c:strCache>
                <c:ptCount val="1"/>
                <c:pt idx="0">
                  <c:v>OIPL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Polyvalentie!$C$17:$AH$17</c:f>
              <c:numCache>
                <c:formatCode>General</c:formatCode>
                <c:ptCount val="32"/>
                <c:pt idx="2" formatCode="0.0">
                  <c:v>2.1166666666666663</c:v>
                </c:pt>
                <c:pt idx="4" formatCode="0.0">
                  <c:v>2.9791666666666665</c:v>
                </c:pt>
                <c:pt idx="5" formatCode="0.0">
                  <c:v>3</c:v>
                </c:pt>
                <c:pt idx="6" formatCode="0.0">
                  <c:v>2.0833333333333335</c:v>
                </c:pt>
                <c:pt idx="7" formatCode="0.0">
                  <c:v>3.395833333333333</c:v>
                </c:pt>
                <c:pt idx="8" formatCode="0.0">
                  <c:v>2.8125</c:v>
                </c:pt>
                <c:pt idx="9" formatCode="0.0">
                  <c:v>2.8958333333333335</c:v>
                </c:pt>
                <c:pt idx="10" formatCode="0.0">
                  <c:v>3.020833333333333</c:v>
                </c:pt>
                <c:pt idx="11" formatCode="0.0">
                  <c:v>2.1041666666666665</c:v>
                </c:pt>
                <c:pt idx="12" formatCode="0.0">
                  <c:v>3.208333333333333</c:v>
                </c:pt>
                <c:pt idx="13" formatCode="0.0">
                  <c:v>2.5833333333333335</c:v>
                </c:pt>
                <c:pt idx="14" formatCode="0.0">
                  <c:v>2.9583333333333335</c:v>
                </c:pt>
                <c:pt idx="15" formatCode="0.0">
                  <c:v>2.8124999999999996</c:v>
                </c:pt>
                <c:pt idx="16" formatCode="0.0">
                  <c:v>2.8958333333333335</c:v>
                </c:pt>
                <c:pt idx="17" formatCode="0.0">
                  <c:v>3.0416666666666665</c:v>
                </c:pt>
                <c:pt idx="18" formatCode="0.0">
                  <c:v>3.0416666666666665</c:v>
                </c:pt>
                <c:pt idx="19" formatCode="0.0">
                  <c:v>2.7291666666666665</c:v>
                </c:pt>
                <c:pt idx="20" formatCode="0.0">
                  <c:v>1.4583333333333333</c:v>
                </c:pt>
                <c:pt idx="21" formatCode="0.0">
                  <c:v>3.1874999999999996</c:v>
                </c:pt>
                <c:pt idx="22" formatCode="0.0">
                  <c:v>2.708333333333333</c:v>
                </c:pt>
                <c:pt idx="23" formatCode="0.0">
                  <c:v>2.9583333333333335</c:v>
                </c:pt>
                <c:pt idx="24" formatCode="0.0">
                  <c:v>2.958333333333333</c:v>
                </c:pt>
                <c:pt idx="25" formatCode="0.0">
                  <c:v>1.9583333333333335</c:v>
                </c:pt>
                <c:pt idx="26" formatCode="0.0">
                  <c:v>3.5</c:v>
                </c:pt>
                <c:pt idx="27" formatCode="0.0">
                  <c:v>3.4791666666666665</c:v>
                </c:pt>
                <c:pt idx="28" formatCode="0.0">
                  <c:v>2.583333333333333</c:v>
                </c:pt>
              </c:numCache>
            </c:numRef>
          </c:val>
        </c:ser>
        <c:axId val="55434240"/>
        <c:axId val="55440128"/>
      </c:barChart>
      <c:catAx>
        <c:axId val="55434240"/>
        <c:scaling>
          <c:orientation val="minMax"/>
        </c:scaling>
        <c:axPos val="b"/>
        <c:tickLblPos val="nextTo"/>
        <c:crossAx val="55440128"/>
        <c:crosses val="autoZero"/>
        <c:auto val="1"/>
        <c:lblAlgn val="ctr"/>
        <c:lblOffset val="100"/>
      </c:catAx>
      <c:valAx>
        <c:axId val="55440128"/>
        <c:scaling>
          <c:orientation val="minMax"/>
        </c:scaling>
        <c:axPos val="l"/>
        <c:majorGridlines/>
        <c:numFmt formatCode="General" sourceLinked="1"/>
        <c:tickLblPos val="nextTo"/>
        <c:crossAx val="55434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Polyvalentie!$A$7:$B$7</c:f>
              <c:strCache>
                <c:ptCount val="1"/>
                <c:pt idx="0">
                  <c:v>PM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3.1999999999999997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axId val="55480704"/>
        <c:axId val="55482240"/>
      </c:barChart>
      <c:catAx>
        <c:axId val="55480704"/>
        <c:scaling>
          <c:orientation val="minMax"/>
        </c:scaling>
        <c:axPos val="b"/>
        <c:tickLblPos val="nextTo"/>
        <c:crossAx val="55482240"/>
        <c:crosses val="autoZero"/>
        <c:auto val="1"/>
        <c:lblAlgn val="ctr"/>
        <c:lblOffset val="100"/>
      </c:catAx>
      <c:valAx>
        <c:axId val="55482240"/>
        <c:scaling>
          <c:orientation val="minMax"/>
        </c:scaling>
        <c:axPos val="l"/>
        <c:majorGridlines/>
        <c:numFmt formatCode="0.0" sourceLinked="1"/>
        <c:tickLblPos val="nextTo"/>
        <c:crossAx val="55480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/>
    <c:plotArea>
      <c:layout/>
      <c:barChart>
        <c:barDir val="col"/>
        <c:grouping val="clustered"/>
        <c:ser>
          <c:idx val="8"/>
          <c:order val="0"/>
          <c:tx>
            <c:strRef>
              <c:f>Polyvalentie!$A$12:$B$12</c:f>
              <c:strCache>
                <c:ptCount val="1"/>
                <c:pt idx="0">
                  <c:v>PO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Polyvalentie!$C$12:$AH$12</c:f>
              <c:numCache>
                <c:formatCode>0.0</c:formatCode>
                <c:ptCount val="32"/>
                <c:pt idx="1">
                  <c:v>2.1105555555555555</c:v>
                </c:pt>
                <c:pt idx="4" formatCode="#,##0.0">
                  <c:v>3.1243055555555559</c:v>
                </c:pt>
                <c:pt idx="5" formatCode="#,##0.0">
                  <c:v>2.873015873015873</c:v>
                </c:pt>
                <c:pt idx="6" formatCode="#,##0.0">
                  <c:v>2.2011904761904764</c:v>
                </c:pt>
                <c:pt idx="7" formatCode="#,##0.0">
                  <c:v>3.1101190476190479</c:v>
                </c:pt>
                <c:pt idx="8" formatCode="#,##0.0">
                  <c:v>2.6890873015873016</c:v>
                </c:pt>
                <c:pt idx="9" formatCode="#,##0.0">
                  <c:v>3.0394841269841271</c:v>
                </c:pt>
                <c:pt idx="10" formatCode="#,##0.0">
                  <c:v>2.9666666666666668</c:v>
                </c:pt>
                <c:pt idx="11" formatCode="#,##0.0">
                  <c:v>2.2940476190476193</c:v>
                </c:pt>
                <c:pt idx="12" formatCode="#,##0.0">
                  <c:v>2.7140873015873015</c:v>
                </c:pt>
                <c:pt idx="13" formatCode="#,##0.0">
                  <c:v>2.6597222222222223</c:v>
                </c:pt>
                <c:pt idx="14" formatCode="#,##0.0">
                  <c:v>2.969642857142857</c:v>
                </c:pt>
                <c:pt idx="15" formatCode="#,##0.0">
                  <c:v>2.7882936507936509</c:v>
                </c:pt>
                <c:pt idx="16" formatCode="#,##0.0">
                  <c:v>2.9626984126984128</c:v>
                </c:pt>
                <c:pt idx="17" formatCode="#,##0.0">
                  <c:v>2.9571428571428573</c:v>
                </c:pt>
                <c:pt idx="18" formatCode="#,##0.0">
                  <c:v>3.0410714285714286</c:v>
                </c:pt>
                <c:pt idx="19" formatCode="#,##0.0">
                  <c:v>2.6317460317460317</c:v>
                </c:pt>
                <c:pt idx="20" formatCode="#,##0.0">
                  <c:v>1.7861111111111112</c:v>
                </c:pt>
                <c:pt idx="21" formatCode="#,##0.0">
                  <c:v>2.7331349206349205</c:v>
                </c:pt>
                <c:pt idx="22" formatCode="#,##0.0">
                  <c:v>2.7033730158730158</c:v>
                </c:pt>
                <c:pt idx="23" formatCode="#,##0.0">
                  <c:v>2.9934523809523808</c:v>
                </c:pt>
                <c:pt idx="24" formatCode="#,##0.0">
                  <c:v>3</c:v>
                </c:pt>
                <c:pt idx="25" formatCode="#,##0.0">
                  <c:v>2.0305555555555559</c:v>
                </c:pt>
                <c:pt idx="26" formatCode="#,##0.0">
                  <c:v>3.0847222222222221</c:v>
                </c:pt>
                <c:pt idx="27" formatCode="#,##0.0">
                  <c:v>3.1021825396825395</c:v>
                </c:pt>
                <c:pt idx="28" formatCode="#,##0.0">
                  <c:v>2.5470238095238096</c:v>
                </c:pt>
              </c:numCache>
            </c:numRef>
          </c:val>
        </c:ser>
        <c:axId val="55514624"/>
        <c:axId val="55516160"/>
      </c:barChart>
      <c:catAx>
        <c:axId val="55514624"/>
        <c:scaling>
          <c:orientation val="minMax"/>
        </c:scaling>
        <c:axPos val="b"/>
        <c:tickLblPos val="nextTo"/>
        <c:crossAx val="55516160"/>
        <c:crosses val="autoZero"/>
        <c:auto val="1"/>
        <c:lblAlgn val="ctr"/>
        <c:lblOffset val="100"/>
      </c:catAx>
      <c:valAx>
        <c:axId val="55516160"/>
        <c:scaling>
          <c:orientation val="minMax"/>
        </c:scaling>
        <c:axPos val="l"/>
        <c:majorGridlines/>
        <c:numFmt formatCode="General" sourceLinked="1"/>
        <c:tickLblPos val="nextTo"/>
        <c:crossAx val="555146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PM Polyvalentie</a:t>
            </a:r>
          </a:p>
        </c:rich>
      </c:tx>
      <c:layout>
        <c:manualLayout>
          <c:xMode val="edge"/>
          <c:yMode val="edge"/>
          <c:x val="0.40847573853490304"/>
          <c:y val="9.7217158828533205E-3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Polyvalentie!$A$4:$B$4</c:f>
              <c:strCache>
                <c:ptCount val="1"/>
                <c:pt idx="0">
                  <c:v>PM Voorbereiding van de werkplek 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Polyvalentie!$C$4:$AH$4</c:f>
              <c:numCache>
                <c:formatCode>General</c:formatCode>
                <c:ptCount val="32"/>
                <c:pt idx="0">
                  <c:v>3</c:v>
                </c:pt>
                <c:pt idx="4">
                  <c:v>3.6</c:v>
                </c:pt>
                <c:pt idx="5">
                  <c:v>2.8</c:v>
                </c:pt>
                <c:pt idx="6">
                  <c:v>1.6</c:v>
                </c:pt>
                <c:pt idx="7">
                  <c:v>3.4</c:v>
                </c:pt>
                <c:pt idx="8">
                  <c:v>2.6</c:v>
                </c:pt>
                <c:pt idx="9">
                  <c:v>3.2</c:v>
                </c:pt>
                <c:pt idx="10">
                  <c:v>2.8</c:v>
                </c:pt>
                <c:pt idx="11">
                  <c:v>1.6</c:v>
                </c:pt>
                <c:pt idx="12">
                  <c:v>3.4</c:v>
                </c:pt>
                <c:pt idx="13">
                  <c:v>2.6</c:v>
                </c:pt>
                <c:pt idx="14">
                  <c:v>3.2</c:v>
                </c:pt>
                <c:pt idx="15">
                  <c:v>2.8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3.4</c:v>
                </c:pt>
                <c:pt idx="22">
                  <c:v>2.6</c:v>
                </c:pt>
                <c:pt idx="23">
                  <c:v>3.2</c:v>
                </c:pt>
                <c:pt idx="24">
                  <c:v>2.8</c:v>
                </c:pt>
                <c:pt idx="25">
                  <c:v>1.6</c:v>
                </c:pt>
                <c:pt idx="26">
                  <c:v>3.4</c:v>
                </c:pt>
                <c:pt idx="27">
                  <c:v>3.4</c:v>
                </c:pt>
                <c:pt idx="28">
                  <c:v>2.6</c:v>
                </c:pt>
              </c:numCache>
            </c:numRef>
          </c:val>
        </c:ser>
        <c:ser>
          <c:idx val="1"/>
          <c:order val="1"/>
          <c:tx>
            <c:strRef>
              <c:f>Polyvalentie!$A$5:$B$5</c:f>
              <c:strCache>
                <c:ptCount val="1"/>
                <c:pt idx="0">
                  <c:v>PM Deelnemen aan de werking van de productielijn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Polyvalentie!$C$5:$AH$5</c:f>
              <c:numCache>
                <c:formatCode>General</c:formatCode>
                <c:ptCount val="32"/>
                <c:pt idx="0">
                  <c:v>2.6</c:v>
                </c:pt>
                <c:pt idx="4">
                  <c:v>2.6</c:v>
                </c:pt>
                <c:pt idx="5">
                  <c:v>3.2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2.2000000000000002</c:v>
                </c:pt>
                <c:pt idx="10">
                  <c:v>3</c:v>
                </c:pt>
                <c:pt idx="11">
                  <c:v>3.2</c:v>
                </c:pt>
                <c:pt idx="12">
                  <c:v>2.8</c:v>
                </c:pt>
                <c:pt idx="13">
                  <c:v>1.6</c:v>
                </c:pt>
                <c:pt idx="14">
                  <c:v>2.8</c:v>
                </c:pt>
                <c:pt idx="15">
                  <c:v>3</c:v>
                </c:pt>
                <c:pt idx="16">
                  <c:v>2.2000000000000002</c:v>
                </c:pt>
                <c:pt idx="17">
                  <c:v>3</c:v>
                </c:pt>
                <c:pt idx="18">
                  <c:v>3.2</c:v>
                </c:pt>
                <c:pt idx="19">
                  <c:v>2.8</c:v>
                </c:pt>
                <c:pt idx="20">
                  <c:v>1.6</c:v>
                </c:pt>
                <c:pt idx="21">
                  <c:v>1.8</c:v>
                </c:pt>
                <c:pt idx="22">
                  <c:v>2.2000000000000002</c:v>
                </c:pt>
                <c:pt idx="23">
                  <c:v>2.8</c:v>
                </c:pt>
                <c:pt idx="24">
                  <c:v>3</c:v>
                </c:pt>
                <c:pt idx="25">
                  <c:v>2.2000000000000002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</c:numCache>
            </c:numRef>
          </c:val>
        </c:ser>
        <c:ser>
          <c:idx val="2"/>
          <c:order val="2"/>
          <c:tx>
            <c:strRef>
              <c:f>Polyvalentie!$A$6:$B$6</c:f>
              <c:strCache>
                <c:ptCount val="1"/>
                <c:pt idx="0">
                  <c:v>PM Deelnemen aan het stilleggen van de productie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Polyvalentie!$C$6:$AH$6</c:f>
              <c:numCache>
                <c:formatCode>General</c:formatCode>
                <c:ptCount val="32"/>
                <c:pt idx="0">
                  <c:v>2.4</c:v>
                </c:pt>
                <c:pt idx="4">
                  <c:v>3.4</c:v>
                </c:pt>
                <c:pt idx="5">
                  <c:v>3</c:v>
                </c:pt>
                <c:pt idx="6">
                  <c:v>2.4</c:v>
                </c:pt>
                <c:pt idx="7">
                  <c:v>3</c:v>
                </c:pt>
                <c:pt idx="8">
                  <c:v>2.8</c:v>
                </c:pt>
                <c:pt idx="9">
                  <c:v>3.4</c:v>
                </c:pt>
                <c:pt idx="10">
                  <c:v>3.2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3</c:v>
                </c:pt>
                <c:pt idx="14">
                  <c:v>3.2</c:v>
                </c:pt>
                <c:pt idx="15">
                  <c:v>2.8</c:v>
                </c:pt>
                <c:pt idx="16">
                  <c:v>3.2</c:v>
                </c:pt>
                <c:pt idx="17">
                  <c:v>3.4</c:v>
                </c:pt>
                <c:pt idx="18">
                  <c:v>3.2</c:v>
                </c:pt>
                <c:pt idx="19">
                  <c:v>2.4</c:v>
                </c:pt>
                <c:pt idx="20">
                  <c:v>1.2</c:v>
                </c:pt>
                <c:pt idx="21">
                  <c:v>3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2.4</c:v>
                </c:pt>
                <c:pt idx="26">
                  <c:v>3.2</c:v>
                </c:pt>
                <c:pt idx="27">
                  <c:v>3</c:v>
                </c:pt>
                <c:pt idx="28">
                  <c:v>2.2000000000000002</c:v>
                </c:pt>
              </c:numCache>
            </c:numRef>
          </c:val>
        </c:ser>
        <c:dLbls>
          <c:showVal val="1"/>
        </c:dLbls>
        <c:overlap val="-25"/>
        <c:axId val="55560832"/>
        <c:axId val="55570816"/>
      </c:barChart>
      <c:lineChart>
        <c:grouping val="standard"/>
        <c:ser>
          <c:idx val="3"/>
          <c:order val="3"/>
          <c:tx>
            <c:strRef>
              <c:f>Polyvalentie!$A$7:$B$7</c:f>
              <c:strCache>
                <c:ptCount val="1"/>
                <c:pt idx="0">
                  <c:v>PM Totaal Gemiddelde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Polyvalentie!$C$7:$AH$7</c:f>
              <c:numCache>
                <c:formatCode>0.0</c:formatCode>
                <c:ptCount val="32"/>
                <c:pt idx="0">
                  <c:v>2.6666666666666665</c:v>
                </c:pt>
                <c:pt idx="4">
                  <c:v>3.1999999999999997</c:v>
                </c:pt>
                <c:pt idx="5">
                  <c:v>3</c:v>
                </c:pt>
                <c:pt idx="6">
                  <c:v>2.2666666666666662</c:v>
                </c:pt>
                <c:pt idx="7">
                  <c:v>3.0666666666666664</c:v>
                </c:pt>
                <c:pt idx="8">
                  <c:v>2.8000000000000003</c:v>
                </c:pt>
                <c:pt idx="9">
                  <c:v>2.9333333333333336</c:v>
                </c:pt>
                <c:pt idx="10">
                  <c:v>3</c:v>
                </c:pt>
                <c:pt idx="11">
                  <c:v>2.3333333333333335</c:v>
                </c:pt>
                <c:pt idx="12">
                  <c:v>2.8666666666666667</c:v>
                </c:pt>
                <c:pt idx="13">
                  <c:v>2.4</c:v>
                </c:pt>
                <c:pt idx="14">
                  <c:v>3.0666666666666664</c:v>
                </c:pt>
                <c:pt idx="15">
                  <c:v>2.8666666666666667</c:v>
                </c:pt>
                <c:pt idx="16">
                  <c:v>2.8000000000000003</c:v>
                </c:pt>
                <c:pt idx="17">
                  <c:v>3.1333333333333333</c:v>
                </c:pt>
                <c:pt idx="18">
                  <c:v>3.2000000000000006</c:v>
                </c:pt>
                <c:pt idx="19">
                  <c:v>2.6666666666666665</c:v>
                </c:pt>
                <c:pt idx="20">
                  <c:v>1.4666666666666668</c:v>
                </c:pt>
                <c:pt idx="21">
                  <c:v>2.7333333333333329</c:v>
                </c:pt>
                <c:pt idx="22">
                  <c:v>2.6</c:v>
                </c:pt>
                <c:pt idx="23">
                  <c:v>3.0666666666666664</c:v>
                </c:pt>
                <c:pt idx="24">
                  <c:v>2.9333333333333336</c:v>
                </c:pt>
                <c:pt idx="25">
                  <c:v>2.0666666666666664</c:v>
                </c:pt>
                <c:pt idx="26">
                  <c:v>3.1999999999999997</c:v>
                </c:pt>
                <c:pt idx="27">
                  <c:v>3.1999999999999997</c:v>
                </c:pt>
                <c:pt idx="28">
                  <c:v>2.5333333333333332</c:v>
                </c:pt>
              </c:numCache>
            </c:numRef>
          </c:val>
        </c:ser>
        <c:dLbls>
          <c:showVal val="1"/>
        </c:dLbls>
        <c:marker val="1"/>
        <c:axId val="55560832"/>
        <c:axId val="55570816"/>
      </c:lineChart>
      <c:catAx>
        <c:axId val="55560832"/>
        <c:scaling>
          <c:orientation val="minMax"/>
        </c:scaling>
        <c:axPos val="b"/>
        <c:majorTickMark val="none"/>
        <c:tickLblPos val="nextTo"/>
        <c:crossAx val="55570816"/>
        <c:crosses val="autoZero"/>
        <c:auto val="1"/>
        <c:lblAlgn val="ctr"/>
        <c:lblOffset val="100"/>
      </c:catAx>
      <c:valAx>
        <c:axId val="55570816"/>
        <c:scaling>
          <c:orientation val="minMax"/>
        </c:scaling>
        <c:axPos val="l"/>
        <c:majorGridlines/>
        <c:numFmt formatCode="General" sourceLinked="1"/>
        <c:tickLblPos val="nextTo"/>
        <c:crossAx val="55560832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OP</a:t>
            </a:r>
            <a:r>
              <a:rPr lang="nl-BE" baseline="0"/>
              <a:t> Polyvalentie</a:t>
            </a:r>
            <a:endParaRPr lang="nl-BE"/>
          </a:p>
        </c:rich>
      </c:tx>
    </c:title>
    <c:plotArea>
      <c:layout/>
      <c:barChart>
        <c:barDir val="col"/>
        <c:grouping val="clustered"/>
        <c:ser>
          <c:idx val="4"/>
          <c:order val="0"/>
          <c:tx>
            <c:strRef>
              <c:f>Polyvalentie!$A$8:$B$8</c:f>
              <c:strCache>
                <c:ptCount val="1"/>
                <c:pt idx="0">
                  <c:v>PO Zorgen voor het opstarten of opvolgen van de productie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Polyvalentie!$C$8:$AH$8</c:f>
              <c:numCache>
                <c:formatCode>0.0</c:formatCode>
                <c:ptCount val="32"/>
                <c:pt idx="1">
                  <c:v>2.7777777777777777</c:v>
                </c:pt>
                <c:pt idx="4" formatCode="#,##0.0">
                  <c:v>3.2222222222222223</c:v>
                </c:pt>
                <c:pt idx="5" formatCode="#,##0.0">
                  <c:v>2.7777777777777777</c:v>
                </c:pt>
                <c:pt idx="6" formatCode="#,##0.0">
                  <c:v>2.3333333333333335</c:v>
                </c:pt>
                <c:pt idx="7" formatCode="#,##0.0">
                  <c:v>3.3333333333333335</c:v>
                </c:pt>
                <c:pt idx="8" formatCode="#,##0.0">
                  <c:v>2.7777777777777777</c:v>
                </c:pt>
                <c:pt idx="9" formatCode="#,##0.0">
                  <c:v>3.2222222222222223</c:v>
                </c:pt>
                <c:pt idx="10" formatCode="#,##0.0">
                  <c:v>2.6666666666666665</c:v>
                </c:pt>
                <c:pt idx="11" formatCode="#,##0.0">
                  <c:v>2.3333333333333335</c:v>
                </c:pt>
                <c:pt idx="12" formatCode="#,##0.0">
                  <c:v>2.7777777777777777</c:v>
                </c:pt>
                <c:pt idx="13" formatCode="#,##0.0">
                  <c:v>2.8888888888888888</c:v>
                </c:pt>
                <c:pt idx="14" formatCode="#,##0.0">
                  <c:v>3</c:v>
                </c:pt>
                <c:pt idx="15" formatCode="#,##0.0">
                  <c:v>2.8888888888888888</c:v>
                </c:pt>
                <c:pt idx="16" formatCode="#,##0.0">
                  <c:v>3.2222222222222223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2.5555555555555554</c:v>
                </c:pt>
                <c:pt idx="20" formatCode="#,##0.0">
                  <c:v>2.4444444444444446</c:v>
                </c:pt>
                <c:pt idx="21" formatCode="#,##0.0">
                  <c:v>3.1111111111111112</c:v>
                </c:pt>
                <c:pt idx="22" formatCode="#,##0.0">
                  <c:v>2.7777777777777777</c:v>
                </c:pt>
                <c:pt idx="23" formatCode="#,##0.0">
                  <c:v>2.6666666666666665</c:v>
                </c:pt>
                <c:pt idx="24" formatCode="#,##0.0">
                  <c:v>3</c:v>
                </c:pt>
                <c:pt idx="25" formatCode="#,##0.0">
                  <c:v>2.2222222222222223</c:v>
                </c:pt>
                <c:pt idx="26" formatCode="#,##0.0">
                  <c:v>2.8888888888888888</c:v>
                </c:pt>
                <c:pt idx="27" formatCode="#,##0.0">
                  <c:v>3.4444444444444446</c:v>
                </c:pt>
                <c:pt idx="28" formatCode="#,##0.0">
                  <c:v>2.6666666666666665</c:v>
                </c:pt>
              </c:numCache>
            </c:numRef>
          </c:val>
        </c:ser>
        <c:ser>
          <c:idx val="5"/>
          <c:order val="1"/>
          <c:tx>
            <c:strRef>
              <c:f>Polyvalentie!$A$9:$B$9</c:f>
              <c:strCache>
                <c:ptCount val="1"/>
                <c:pt idx="0">
                  <c:v>PO De productielijn leiden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Polyvalentie!$C$9:$AH$9</c:f>
              <c:numCache>
                <c:formatCode>0.0</c:formatCode>
                <c:ptCount val="32"/>
                <c:pt idx="1">
                  <c:v>2.625</c:v>
                </c:pt>
                <c:pt idx="4" formatCode="#,##0.0">
                  <c:v>2.625</c:v>
                </c:pt>
                <c:pt idx="5" formatCode="#,##0.0">
                  <c:v>2.7142857142857144</c:v>
                </c:pt>
                <c:pt idx="6" formatCode="#,##0.0">
                  <c:v>2.5714285714285716</c:v>
                </c:pt>
                <c:pt idx="7" formatCode="#,##0.0">
                  <c:v>2.8571428571428572</c:v>
                </c:pt>
                <c:pt idx="8" formatCode="#,##0.0">
                  <c:v>2.4285714285714284</c:v>
                </c:pt>
                <c:pt idx="9" formatCode="#,##0.0">
                  <c:v>2.2857142857142856</c:v>
                </c:pt>
                <c:pt idx="10" formatCode="#,##0.0">
                  <c:v>3</c:v>
                </c:pt>
                <c:pt idx="11" formatCode="#,##0.0">
                  <c:v>3.1428571428571428</c:v>
                </c:pt>
                <c:pt idx="12" formatCode="#,##0.0">
                  <c:v>2.4285714285714284</c:v>
                </c:pt>
                <c:pt idx="13" formatCode="#,##0.0">
                  <c:v>2</c:v>
                </c:pt>
                <c:pt idx="14" formatCode="#,##0.0">
                  <c:v>2.4285714285714284</c:v>
                </c:pt>
                <c:pt idx="15" formatCode="#,##0.0">
                  <c:v>2.7142857142857144</c:v>
                </c:pt>
                <c:pt idx="16" formatCode="#,##0.0">
                  <c:v>2.4285714285714284</c:v>
                </c:pt>
                <c:pt idx="17" formatCode="#,##0.0">
                  <c:v>2.4285714285714284</c:v>
                </c:pt>
                <c:pt idx="18" formatCode="#,##0.0">
                  <c:v>2.7142857142857144</c:v>
                </c:pt>
                <c:pt idx="19" formatCode="#,##0.0">
                  <c:v>2.5714285714285716</c:v>
                </c:pt>
                <c:pt idx="20" formatCode="#,##0.0">
                  <c:v>2</c:v>
                </c:pt>
                <c:pt idx="21" formatCode="#,##0.0">
                  <c:v>1.5714285714285714</c:v>
                </c:pt>
                <c:pt idx="22" formatCode="#,##0.0">
                  <c:v>2.2857142857142856</c:v>
                </c:pt>
                <c:pt idx="23" formatCode="#,##0.0">
                  <c:v>2.8571428571428572</c:v>
                </c:pt>
                <c:pt idx="24" formatCode="#,##0.0">
                  <c:v>3</c:v>
                </c:pt>
                <c:pt idx="25" formatCode="#,##0.0">
                  <c:v>2</c:v>
                </c:pt>
                <c:pt idx="26" formatCode="#,##0.0">
                  <c:v>3</c:v>
                </c:pt>
                <c:pt idx="27" formatCode="#,##0.0">
                  <c:v>2.7142857142857144</c:v>
                </c:pt>
                <c:pt idx="28" formatCode="#,##0.0">
                  <c:v>2.5714285714285716</c:v>
                </c:pt>
              </c:numCache>
            </c:numRef>
          </c:val>
        </c:ser>
        <c:ser>
          <c:idx val="6"/>
          <c:order val="2"/>
          <c:tx>
            <c:strRef>
              <c:f>Polyvalentie!$A$10:$B$10</c:f>
              <c:strCache>
                <c:ptCount val="1"/>
                <c:pt idx="0">
                  <c:v>PO De productie stilleggen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Polyvalentie!$C$10:$AH$10</c:f>
              <c:numCache>
                <c:formatCode>0.0</c:formatCode>
                <c:ptCount val="32"/>
                <c:pt idx="1">
                  <c:v>2.4</c:v>
                </c:pt>
                <c:pt idx="4" formatCode="#,##0.0">
                  <c:v>2.4</c:v>
                </c:pt>
                <c:pt idx="5" formatCode="#,##0.0">
                  <c:v>3.4</c:v>
                </c:pt>
                <c:pt idx="6" formatCode="#,##0.0">
                  <c:v>3</c:v>
                </c:pt>
                <c:pt idx="7" formatCode="#,##0.0">
                  <c:v>2.4</c:v>
                </c:pt>
                <c:pt idx="8" formatCode="#,##0.0">
                  <c:v>3</c:v>
                </c:pt>
                <c:pt idx="9" formatCode="#,##0.0">
                  <c:v>2.8</c:v>
                </c:pt>
                <c:pt idx="10" formatCode="#,##0.0">
                  <c:v>3.4</c:v>
                </c:pt>
                <c:pt idx="11" formatCode="#,##0.0">
                  <c:v>3.2</c:v>
                </c:pt>
                <c:pt idx="12" formatCode="#,##0.0">
                  <c:v>2.2000000000000002</c:v>
                </c:pt>
                <c:pt idx="13" formatCode="#,##0.0">
                  <c:v>2.4</c:v>
                </c:pt>
                <c:pt idx="14" formatCode="#,##0.0">
                  <c:v>3</c:v>
                </c:pt>
                <c:pt idx="15" formatCode="#,##0.0">
                  <c:v>3.2</c:v>
                </c:pt>
                <c:pt idx="16" formatCode="#,##0.0">
                  <c:v>2.8</c:v>
                </c:pt>
                <c:pt idx="17" formatCode="#,##0.0">
                  <c:v>3.2</c:v>
                </c:pt>
                <c:pt idx="18" formatCode="#,##0.0">
                  <c:v>3.4</c:v>
                </c:pt>
                <c:pt idx="19" formatCode="#,##0.0">
                  <c:v>3.2</c:v>
                </c:pt>
                <c:pt idx="20" formatCode="#,##0.0">
                  <c:v>2.4</c:v>
                </c:pt>
                <c:pt idx="21" formatCode="#,##0.0">
                  <c:v>1.2</c:v>
                </c:pt>
                <c:pt idx="22" formatCode="#,##0.0">
                  <c:v>3</c:v>
                </c:pt>
                <c:pt idx="23" formatCode="#,##0.0">
                  <c:v>3</c:v>
                </c:pt>
                <c:pt idx="24" formatCode="#,##0.0">
                  <c:v>3.2</c:v>
                </c:pt>
                <c:pt idx="25" formatCode="#,##0.0">
                  <c:v>3</c:v>
                </c:pt>
                <c:pt idx="26" formatCode="#,##0.0">
                  <c:v>2.4</c:v>
                </c:pt>
                <c:pt idx="27" formatCode="#,##0.0">
                  <c:v>3.2</c:v>
                </c:pt>
                <c:pt idx="28" formatCode="#,##0.0">
                  <c:v>3</c:v>
                </c:pt>
              </c:numCache>
            </c:numRef>
          </c:val>
        </c:ser>
        <c:ser>
          <c:idx val="7"/>
          <c:order val="3"/>
          <c:tx>
            <c:strRef>
              <c:f>Polyvalentie!$A$11:$B$11</c:f>
              <c:strCache>
                <c:ptCount val="1"/>
                <c:pt idx="0">
                  <c:v>PO Het onderhoud uitvoeren</c:v>
                </c:pt>
              </c:strCache>
            </c:strRef>
          </c:tx>
          <c:dLbls>
            <c:delete val="1"/>
          </c:dLbls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Polyvalentie!$C$11:$AH$11</c:f>
              <c:numCache>
                <c:formatCode>0.0</c:formatCode>
                <c:ptCount val="32"/>
                <c:pt idx="1">
                  <c:v>2.75</c:v>
                </c:pt>
                <c:pt idx="4" formatCode="#,##0.0">
                  <c:v>2.75</c:v>
                </c:pt>
                <c:pt idx="5" formatCode="#,##0.0">
                  <c:v>3.25</c:v>
                </c:pt>
                <c:pt idx="6" formatCode="#,##0.0">
                  <c:v>3</c:v>
                </c:pt>
                <c:pt idx="7" formatCode="#,##0.0">
                  <c:v>1.5</c:v>
                </c:pt>
                <c:pt idx="8" formatCode="#,##0.0">
                  <c:v>3.25</c:v>
                </c:pt>
                <c:pt idx="9" formatCode="#,##0.0">
                  <c:v>2.75</c:v>
                </c:pt>
                <c:pt idx="10" formatCode="#,##0.0">
                  <c:v>3.25</c:v>
                </c:pt>
                <c:pt idx="11" formatCode="#,##0.0">
                  <c:v>3</c:v>
                </c:pt>
                <c:pt idx="12" formatCode="#,##0.0">
                  <c:v>1.5</c:v>
                </c:pt>
                <c:pt idx="13" formatCode="#,##0.0">
                  <c:v>3.25</c:v>
                </c:pt>
                <c:pt idx="14" formatCode="#,##0.0">
                  <c:v>2.75</c:v>
                </c:pt>
                <c:pt idx="15" formatCode="#,##0.0">
                  <c:v>3.25</c:v>
                </c:pt>
                <c:pt idx="16" formatCode="#,##0.0">
                  <c:v>2.75</c:v>
                </c:pt>
                <c:pt idx="17" formatCode="#,##0.0">
                  <c:v>3</c:v>
                </c:pt>
                <c:pt idx="18" formatCode="#,##0.0">
                  <c:v>3</c:v>
                </c:pt>
                <c:pt idx="19" formatCode="#,##0.0">
                  <c:v>3.25</c:v>
                </c:pt>
                <c:pt idx="20" formatCode="#,##0.0">
                  <c:v>3</c:v>
                </c:pt>
                <c:pt idx="21" formatCode="#,##0.0">
                  <c:v>1.5</c:v>
                </c:pt>
                <c:pt idx="22" formatCode="#,##0.0">
                  <c:v>3.25</c:v>
                </c:pt>
                <c:pt idx="23" formatCode="#,##0.0">
                  <c:v>2.75</c:v>
                </c:pt>
                <c:pt idx="24" formatCode="#,##0.0">
                  <c:v>3.25</c:v>
                </c:pt>
                <c:pt idx="25" formatCode="#,##0.0">
                  <c:v>3</c:v>
                </c:pt>
                <c:pt idx="26" formatCode="#,##0.0">
                  <c:v>1.5</c:v>
                </c:pt>
                <c:pt idx="27" formatCode="#,##0.0">
                  <c:v>3.25</c:v>
                </c:pt>
                <c:pt idx="28" formatCode="#,##0.0">
                  <c:v>3.25</c:v>
                </c:pt>
              </c:numCache>
            </c:numRef>
          </c:val>
        </c:ser>
        <c:dLbls>
          <c:showVal val="1"/>
        </c:dLbls>
        <c:overlap val="-25"/>
        <c:axId val="55640064"/>
        <c:axId val="55641600"/>
      </c:barChart>
      <c:lineChart>
        <c:grouping val="standard"/>
        <c:ser>
          <c:idx val="8"/>
          <c:order val="4"/>
          <c:tx>
            <c:strRef>
              <c:f>Polyvalentie!$A$12:$B$12</c:f>
              <c:strCache>
                <c:ptCount val="1"/>
                <c:pt idx="0">
                  <c:v>PO Totaal Gemiddelde</c:v>
                </c:pt>
              </c:strCache>
            </c:strRef>
          </c:tx>
          <c:cat>
            <c:strRef>
              <c:f>Polyvalentie!$C$3:$AH$3</c:f>
              <c:strCache>
                <c:ptCount val="29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Thibaut Courtois</c:v>
                </c:pt>
                <c:pt idx="5">
                  <c:v>Simon Mignolet</c:v>
                </c:pt>
                <c:pt idx="6">
                  <c:v>Toby Alderweireld</c:v>
                </c:pt>
                <c:pt idx="7">
                  <c:v>Vincent Kompany</c:v>
                </c:pt>
                <c:pt idx="8">
                  <c:v>Daniel Van Buyten</c:v>
                </c:pt>
                <c:pt idx="9">
                  <c:v>Thomas Vermaelen</c:v>
                </c:pt>
                <c:pt idx="10">
                  <c:v>Nicolas Lombaerts</c:v>
                </c:pt>
                <c:pt idx="11">
                  <c:v>Jan Vertonghen</c:v>
                </c:pt>
                <c:pt idx="12">
                  <c:v>Axel Witsel</c:v>
                </c:pt>
                <c:pt idx="13">
                  <c:v>Marouane Fellaini</c:v>
                </c:pt>
                <c:pt idx="14">
                  <c:v>Moussa Dembélé</c:v>
                </c:pt>
                <c:pt idx="15">
                  <c:v>Steven Defour</c:v>
                </c:pt>
                <c:pt idx="16">
                  <c:v>Nacer Chadli</c:v>
                </c:pt>
                <c:pt idx="17">
                  <c:v>Eden Hazard</c:v>
                </c:pt>
                <c:pt idx="18">
                  <c:v> Kevin De Bruyne</c:v>
                </c:pt>
                <c:pt idx="19">
                  <c:v>Kevin Mirallas</c:v>
                </c:pt>
                <c:pt idx="20">
                  <c:v>Christian Benteke</c:v>
                </c:pt>
                <c:pt idx="21">
                  <c:v>Romelu Lukaku</c:v>
                </c:pt>
                <c:pt idx="22">
                  <c:v>Guillaume Gillet</c:v>
                </c:pt>
                <c:pt idx="23">
                  <c:v>Timmy Simons</c:v>
                </c:pt>
                <c:pt idx="24">
                  <c:v> Laurent Ciman</c:v>
                </c:pt>
                <c:pt idx="25">
                  <c:v> Dries Mertens</c:v>
                </c:pt>
                <c:pt idx="26">
                  <c:v>Sébastien Pocognoli</c:v>
                </c:pt>
                <c:pt idx="27">
                  <c:v>Jelle Vossen</c:v>
                </c:pt>
                <c:pt idx="28">
                  <c:v>Petit Pelé Mboyo</c:v>
                </c:pt>
              </c:strCache>
            </c:strRef>
          </c:cat>
          <c:val>
            <c:numRef>
              <c:f>Polyvalentie!$C$12:$AH$12</c:f>
              <c:numCache>
                <c:formatCode>0.0</c:formatCode>
                <c:ptCount val="32"/>
                <c:pt idx="1">
                  <c:v>2.1105555555555555</c:v>
                </c:pt>
                <c:pt idx="4" formatCode="#,##0.0">
                  <c:v>3.1243055555555559</c:v>
                </c:pt>
                <c:pt idx="5" formatCode="#,##0.0">
                  <c:v>2.873015873015873</c:v>
                </c:pt>
                <c:pt idx="6" formatCode="#,##0.0">
                  <c:v>2.2011904761904764</c:v>
                </c:pt>
                <c:pt idx="7" formatCode="#,##0.0">
                  <c:v>3.1101190476190479</c:v>
                </c:pt>
                <c:pt idx="8" formatCode="#,##0.0">
                  <c:v>2.6890873015873016</c:v>
                </c:pt>
                <c:pt idx="9" formatCode="#,##0.0">
                  <c:v>3.0394841269841271</c:v>
                </c:pt>
                <c:pt idx="10" formatCode="#,##0.0">
                  <c:v>2.9666666666666668</c:v>
                </c:pt>
                <c:pt idx="11" formatCode="#,##0.0">
                  <c:v>2.2940476190476193</c:v>
                </c:pt>
                <c:pt idx="12" formatCode="#,##0.0">
                  <c:v>2.7140873015873015</c:v>
                </c:pt>
                <c:pt idx="13" formatCode="#,##0.0">
                  <c:v>2.6597222222222223</c:v>
                </c:pt>
                <c:pt idx="14" formatCode="#,##0.0">
                  <c:v>2.969642857142857</c:v>
                </c:pt>
                <c:pt idx="15" formatCode="#,##0.0">
                  <c:v>2.7882936507936509</c:v>
                </c:pt>
                <c:pt idx="16" formatCode="#,##0.0">
                  <c:v>2.9626984126984128</c:v>
                </c:pt>
                <c:pt idx="17" formatCode="#,##0.0">
                  <c:v>2.9571428571428573</c:v>
                </c:pt>
                <c:pt idx="18" formatCode="#,##0.0">
                  <c:v>3.0410714285714286</c:v>
                </c:pt>
                <c:pt idx="19" formatCode="#,##0.0">
                  <c:v>2.6317460317460317</c:v>
                </c:pt>
                <c:pt idx="20" formatCode="#,##0.0">
                  <c:v>1.7861111111111112</c:v>
                </c:pt>
                <c:pt idx="21" formatCode="#,##0.0">
                  <c:v>2.7331349206349205</c:v>
                </c:pt>
                <c:pt idx="22" formatCode="#,##0.0">
                  <c:v>2.7033730158730158</c:v>
                </c:pt>
                <c:pt idx="23" formatCode="#,##0.0">
                  <c:v>2.9934523809523808</c:v>
                </c:pt>
                <c:pt idx="24" formatCode="#,##0.0">
                  <c:v>3</c:v>
                </c:pt>
                <c:pt idx="25" formatCode="#,##0.0">
                  <c:v>2.0305555555555559</c:v>
                </c:pt>
                <c:pt idx="26" formatCode="#,##0.0">
                  <c:v>3.0847222222222221</c:v>
                </c:pt>
                <c:pt idx="27" formatCode="#,##0.0">
                  <c:v>3.1021825396825395</c:v>
                </c:pt>
                <c:pt idx="28" formatCode="#,##0.0">
                  <c:v>2.5470238095238096</c:v>
                </c:pt>
              </c:numCache>
            </c:numRef>
          </c:val>
        </c:ser>
        <c:marker val="1"/>
        <c:axId val="55640064"/>
        <c:axId val="55641600"/>
      </c:lineChart>
      <c:catAx>
        <c:axId val="55640064"/>
        <c:scaling>
          <c:orientation val="minMax"/>
        </c:scaling>
        <c:axPos val="b"/>
        <c:majorTickMark val="none"/>
        <c:tickLblPos val="nextTo"/>
        <c:crossAx val="55641600"/>
        <c:crosses val="autoZero"/>
        <c:auto val="1"/>
        <c:lblAlgn val="ctr"/>
        <c:lblOffset val="100"/>
      </c:catAx>
      <c:valAx>
        <c:axId val="55641600"/>
        <c:scaling>
          <c:orientation val="minMax"/>
        </c:scaling>
        <c:axPos val="l"/>
        <c:majorGridlines/>
        <c:numFmt formatCode="General" sourceLinked="1"/>
        <c:tickLblPos val="nextTo"/>
        <c:crossAx val="55640064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Evaluatie  % competenties</a:t>
            </a:r>
          </a:p>
        </c:rich>
      </c:tx>
      <c:layout/>
    </c:title>
    <c:plotArea>
      <c:layout/>
      <c:barChart>
        <c:barDir val="col"/>
        <c:grouping val="clustered"/>
        <c:ser>
          <c:idx val="27"/>
          <c:order val="0"/>
          <c:tx>
            <c:strRef>
              <c:f>Polyvalentie!$B$23</c:f>
              <c:strCache>
                <c:ptCount val="1"/>
                <c:pt idx="0">
                  <c:v>Gemiddelde PM %</c:v>
                </c:pt>
              </c:strCache>
            </c:strRef>
          </c:tx>
          <c:cat>
            <c:strRef>
              <c:f>Polyvalentie!$G$3:$AE$3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Polyvalentie!$G$23:$AE$23</c:f>
              <c:numCache>
                <c:formatCode>0.0%</c:formatCode>
                <c:ptCount val="25"/>
                <c:pt idx="0">
                  <c:v>1.2</c:v>
                </c:pt>
                <c:pt idx="1">
                  <c:v>1.125</c:v>
                </c:pt>
                <c:pt idx="2">
                  <c:v>0.84999999999999987</c:v>
                </c:pt>
                <c:pt idx="3">
                  <c:v>1.1499999999999999</c:v>
                </c:pt>
                <c:pt idx="4">
                  <c:v>1.0500000000000003</c:v>
                </c:pt>
                <c:pt idx="5">
                  <c:v>1.1000000000000001</c:v>
                </c:pt>
                <c:pt idx="6">
                  <c:v>1.125</c:v>
                </c:pt>
                <c:pt idx="7">
                  <c:v>0.87500000000000011</c:v>
                </c:pt>
                <c:pt idx="8">
                  <c:v>1.0750000000000002</c:v>
                </c:pt>
                <c:pt idx="9">
                  <c:v>0.9</c:v>
                </c:pt>
                <c:pt idx="10">
                  <c:v>1.1499999999999999</c:v>
                </c:pt>
                <c:pt idx="11">
                  <c:v>1.0750000000000002</c:v>
                </c:pt>
                <c:pt idx="12">
                  <c:v>1.0500000000000003</c:v>
                </c:pt>
                <c:pt idx="13">
                  <c:v>1.175</c:v>
                </c:pt>
                <c:pt idx="14">
                  <c:v>1.2000000000000004</c:v>
                </c:pt>
                <c:pt idx="15">
                  <c:v>1</c:v>
                </c:pt>
                <c:pt idx="16">
                  <c:v>0.55000000000000004</c:v>
                </c:pt>
                <c:pt idx="17">
                  <c:v>1.0249999999999999</c:v>
                </c:pt>
                <c:pt idx="18">
                  <c:v>0.97500000000000009</c:v>
                </c:pt>
                <c:pt idx="19">
                  <c:v>1.1499999999999999</c:v>
                </c:pt>
                <c:pt idx="20">
                  <c:v>1.1000000000000001</c:v>
                </c:pt>
                <c:pt idx="21">
                  <c:v>0.77499999999999991</c:v>
                </c:pt>
                <c:pt idx="22">
                  <c:v>1.2</c:v>
                </c:pt>
                <c:pt idx="23">
                  <c:v>1.2</c:v>
                </c:pt>
                <c:pt idx="24">
                  <c:v>0.95</c:v>
                </c:pt>
              </c:numCache>
            </c:numRef>
          </c:val>
        </c:ser>
        <c:ser>
          <c:idx val="0"/>
          <c:order val="1"/>
          <c:tx>
            <c:strRef>
              <c:f>Polyvalentie!$B$25</c:f>
              <c:strCache>
                <c:ptCount val="1"/>
                <c:pt idx="0">
                  <c:v>Gemiddelde PO %</c:v>
                </c:pt>
              </c:strCache>
            </c:strRef>
          </c:tx>
          <c:cat>
            <c:strRef>
              <c:f>Polyvalentie!$G$3:$AE$3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Polyvalentie!$G$25:$AE$25</c:f>
              <c:numCache>
                <c:formatCode>0.0%</c:formatCode>
                <c:ptCount val="25"/>
                <c:pt idx="0">
                  <c:v>1.4803237694130036</c:v>
                </c:pt>
                <c:pt idx="1">
                  <c:v>1.3612604820817509</c:v>
                </c:pt>
                <c:pt idx="2">
                  <c:v>1.0429436317828</c:v>
                </c:pt>
                <c:pt idx="3">
                  <c:v>1.4736020757342159</c:v>
                </c:pt>
                <c:pt idx="4">
                  <c:v>1.2741134885120144</c:v>
                </c:pt>
                <c:pt idx="5">
                  <c:v>1.4401346218929794</c:v>
                </c:pt>
                <c:pt idx="6">
                  <c:v>1.4056330613319294</c:v>
                </c:pt>
                <c:pt idx="7">
                  <c:v>1.0869401722257739</c:v>
                </c:pt>
                <c:pt idx="8">
                  <c:v>1.285958710938969</c:v>
                </c:pt>
                <c:pt idx="9">
                  <c:v>1.2602000526454331</c:v>
                </c:pt>
                <c:pt idx="10">
                  <c:v>1.4070432068589478</c:v>
                </c:pt>
                <c:pt idx="11">
                  <c:v>1.3211183394126274</c:v>
                </c:pt>
                <c:pt idx="12">
                  <c:v>1.403752867295905</c:v>
                </c:pt>
                <c:pt idx="13">
                  <c:v>1.4011205956454706</c:v>
                </c:pt>
                <c:pt idx="14">
                  <c:v>1.4408866995073892</c:v>
                </c:pt>
                <c:pt idx="15">
                  <c:v>1.2469446846914602</c:v>
                </c:pt>
                <c:pt idx="16">
                  <c:v>0.84627533561463553</c:v>
                </c:pt>
                <c:pt idx="17">
                  <c:v>1.2949836423118866</c:v>
                </c:pt>
                <c:pt idx="18">
                  <c:v>1.2808821870417026</c:v>
                </c:pt>
                <c:pt idx="19">
                  <c:v>1.4183243710750948</c:v>
                </c:pt>
                <c:pt idx="20">
                  <c:v>1.4214266912345355</c:v>
                </c:pt>
                <c:pt idx="21">
                  <c:v>0.9620952882337459</c:v>
                </c:pt>
                <c:pt idx="22">
                  <c:v>1.4615688339036588</c:v>
                </c:pt>
                <c:pt idx="23">
                  <c:v>1.4698416876621667</c:v>
                </c:pt>
                <c:pt idx="24">
                  <c:v>1.2068025420223367</c:v>
                </c:pt>
              </c:numCache>
            </c:numRef>
          </c:val>
        </c:ser>
        <c:ser>
          <c:idx val="1"/>
          <c:order val="2"/>
          <c:tx>
            <c:strRef>
              <c:f>Polyvalentie!$B$27</c:f>
              <c:strCache>
                <c:ptCount val="1"/>
                <c:pt idx="0">
                  <c:v>Gemiddelde OIPL %</c:v>
                </c:pt>
              </c:strCache>
            </c:strRef>
          </c:tx>
          <c:cat>
            <c:strRef>
              <c:f>Polyvalentie!$G$3:$AE$3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Polyvalentie!$G$27:$AE$27</c:f>
              <c:numCache>
                <c:formatCode>0.0%</c:formatCode>
                <c:ptCount val="25"/>
                <c:pt idx="0">
                  <c:v>1.4074803149606301</c:v>
                </c:pt>
                <c:pt idx="1">
                  <c:v>1.4173228346456697</c:v>
                </c:pt>
                <c:pt idx="2">
                  <c:v>0.98425196850393726</c:v>
                </c:pt>
                <c:pt idx="3">
                  <c:v>1.6043307086614176</c:v>
                </c:pt>
                <c:pt idx="4">
                  <c:v>1.3287401574803153</c:v>
                </c:pt>
                <c:pt idx="5">
                  <c:v>1.3681102362204727</c:v>
                </c:pt>
                <c:pt idx="6">
                  <c:v>1.4271653543307088</c:v>
                </c:pt>
                <c:pt idx="7">
                  <c:v>0.9940944881889765</c:v>
                </c:pt>
                <c:pt idx="8">
                  <c:v>1.5157480314960632</c:v>
                </c:pt>
                <c:pt idx="9">
                  <c:v>1.2204724409448822</c:v>
                </c:pt>
                <c:pt idx="10">
                  <c:v>1.397637795275591</c:v>
                </c:pt>
                <c:pt idx="11">
                  <c:v>1.328740157480315</c:v>
                </c:pt>
                <c:pt idx="12">
                  <c:v>1.3681102362204727</c:v>
                </c:pt>
                <c:pt idx="13">
                  <c:v>1.4370078740157481</c:v>
                </c:pt>
                <c:pt idx="14">
                  <c:v>1.4370078740157481</c:v>
                </c:pt>
                <c:pt idx="15">
                  <c:v>1.2893700787401576</c:v>
                </c:pt>
                <c:pt idx="16">
                  <c:v>0.68897637795275601</c:v>
                </c:pt>
                <c:pt idx="17">
                  <c:v>1.5059055118110236</c:v>
                </c:pt>
                <c:pt idx="18">
                  <c:v>1.2795275590551183</c:v>
                </c:pt>
                <c:pt idx="19">
                  <c:v>1.397637795275591</c:v>
                </c:pt>
                <c:pt idx="20">
                  <c:v>1.3976377952755907</c:v>
                </c:pt>
                <c:pt idx="21">
                  <c:v>0.92519685039370103</c:v>
                </c:pt>
                <c:pt idx="22">
                  <c:v>1.6535433070866146</c:v>
                </c:pt>
                <c:pt idx="23">
                  <c:v>1.643700787401575</c:v>
                </c:pt>
                <c:pt idx="24">
                  <c:v>1.2204724409448819</c:v>
                </c:pt>
              </c:numCache>
            </c:numRef>
          </c:val>
        </c:ser>
        <c:ser>
          <c:idx val="2"/>
          <c:order val="3"/>
          <c:tx>
            <c:strRef>
              <c:f>Polyvalentie!$B$29</c:f>
              <c:strCache>
                <c:ptCount val="1"/>
                <c:pt idx="0">
                  <c:v>Gemiddelde AFA %</c:v>
                </c:pt>
              </c:strCache>
            </c:strRef>
          </c:tx>
          <c:cat>
            <c:strRef>
              <c:f>Polyvalentie!$G$3:$AE$3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Polyvalentie!$G$29:$AE$29</c:f>
              <c:numCache>
                <c:formatCode>0.0%</c:formatCode>
                <c:ptCount val="25"/>
                <c:pt idx="0">
                  <c:v>1.1521739130434785</c:v>
                </c:pt>
                <c:pt idx="1">
                  <c:v>1.1413043478260869</c:v>
                </c:pt>
                <c:pt idx="2">
                  <c:v>0.94565217391304346</c:v>
                </c:pt>
                <c:pt idx="3">
                  <c:v>1.2500000000000002</c:v>
                </c:pt>
                <c:pt idx="4">
                  <c:v>1.1521739130434785</c:v>
                </c:pt>
                <c:pt idx="5">
                  <c:v>1.0869565217391306</c:v>
                </c:pt>
                <c:pt idx="6">
                  <c:v>1.1847826086956523</c:v>
                </c:pt>
                <c:pt idx="7">
                  <c:v>0.93478260869565222</c:v>
                </c:pt>
                <c:pt idx="8">
                  <c:v>1.1521739130434785</c:v>
                </c:pt>
                <c:pt idx="9">
                  <c:v>1</c:v>
                </c:pt>
                <c:pt idx="10">
                  <c:v>1.1086956521739131</c:v>
                </c:pt>
                <c:pt idx="11">
                  <c:v>1.0978260869565217</c:v>
                </c:pt>
                <c:pt idx="12">
                  <c:v>1.0869565217391306</c:v>
                </c:pt>
                <c:pt idx="13">
                  <c:v>1.2173913043478262</c:v>
                </c:pt>
                <c:pt idx="14">
                  <c:v>1.173913043478261</c:v>
                </c:pt>
                <c:pt idx="15">
                  <c:v>0.97826086956521752</c:v>
                </c:pt>
                <c:pt idx="16">
                  <c:v>0.52173913043478259</c:v>
                </c:pt>
                <c:pt idx="17">
                  <c:v>1.1847826086956523</c:v>
                </c:pt>
                <c:pt idx="18">
                  <c:v>1.0326086956521741</c:v>
                </c:pt>
                <c:pt idx="19">
                  <c:v>1.1086956521739131</c:v>
                </c:pt>
                <c:pt idx="20">
                  <c:v>1.1413043478260869</c:v>
                </c:pt>
                <c:pt idx="21">
                  <c:v>0.84782608695652173</c:v>
                </c:pt>
                <c:pt idx="22">
                  <c:v>1.3586956521739131</c:v>
                </c:pt>
                <c:pt idx="23">
                  <c:v>1.3152173913043479</c:v>
                </c:pt>
                <c:pt idx="24">
                  <c:v>0.98913043478260887</c:v>
                </c:pt>
              </c:numCache>
            </c:numRef>
          </c:val>
        </c:ser>
        <c:gapWidth val="75"/>
        <c:overlap val="-25"/>
        <c:axId val="55684096"/>
        <c:axId val="55714560"/>
      </c:barChart>
      <c:lineChart>
        <c:grouping val="standard"/>
        <c:ser>
          <c:idx val="3"/>
          <c:order val="4"/>
          <c:tx>
            <c:strRef>
              <c:f>Polyvalentie!$B$31</c:f>
              <c:strCache>
                <c:ptCount val="1"/>
                <c:pt idx="0">
                  <c:v>Totaal Gemiddelde %</c:v>
                </c:pt>
              </c:strCache>
            </c:strRef>
          </c:tx>
          <c:marker>
            <c:symbol val="none"/>
          </c:marker>
          <c:cat>
            <c:strRef>
              <c:f>Polyvalentie!$G$3:$AE$3</c:f>
              <c:strCache>
                <c:ptCount val="25"/>
                <c:pt idx="0">
                  <c:v>Thibaut Courtois</c:v>
                </c:pt>
                <c:pt idx="1">
                  <c:v>Simon Mignolet</c:v>
                </c:pt>
                <c:pt idx="2">
                  <c:v>Toby Alderweireld</c:v>
                </c:pt>
                <c:pt idx="3">
                  <c:v>Vincent Kompany</c:v>
                </c:pt>
                <c:pt idx="4">
                  <c:v>Daniel Van Buyten</c:v>
                </c:pt>
                <c:pt idx="5">
                  <c:v>Thomas Vermaelen</c:v>
                </c:pt>
                <c:pt idx="6">
                  <c:v>Nicolas Lombaerts</c:v>
                </c:pt>
                <c:pt idx="7">
                  <c:v>Jan Vertonghen</c:v>
                </c:pt>
                <c:pt idx="8">
                  <c:v>Axel Witsel</c:v>
                </c:pt>
                <c:pt idx="9">
                  <c:v>Marouane Fellaini</c:v>
                </c:pt>
                <c:pt idx="10">
                  <c:v>Moussa Dembélé</c:v>
                </c:pt>
                <c:pt idx="11">
                  <c:v>Steven Defour</c:v>
                </c:pt>
                <c:pt idx="12">
                  <c:v>Nacer Chadli</c:v>
                </c:pt>
                <c:pt idx="13">
                  <c:v>Eden Hazard</c:v>
                </c:pt>
                <c:pt idx="14">
                  <c:v> Kevin De Bruyne</c:v>
                </c:pt>
                <c:pt idx="15">
                  <c:v>Kevin Mirallas</c:v>
                </c:pt>
                <c:pt idx="16">
                  <c:v>Christian Benteke</c:v>
                </c:pt>
                <c:pt idx="17">
                  <c:v>Romelu Lukaku</c:v>
                </c:pt>
                <c:pt idx="18">
                  <c:v>Guillaume Gillet</c:v>
                </c:pt>
                <c:pt idx="19">
                  <c:v>Timmy Simons</c:v>
                </c:pt>
                <c:pt idx="20">
                  <c:v> Laurent Ciman</c:v>
                </c:pt>
                <c:pt idx="21">
                  <c:v> Dries Mertens</c:v>
                </c:pt>
                <c:pt idx="22">
                  <c:v>Sébastien Pocognoli</c:v>
                </c:pt>
                <c:pt idx="23">
                  <c:v>Jelle Vossen</c:v>
                </c:pt>
                <c:pt idx="24">
                  <c:v>Petit Pelé Mboyo</c:v>
                </c:pt>
              </c:strCache>
            </c:strRef>
          </c:cat>
          <c:val>
            <c:numRef>
              <c:f>Polyvalentie!$G$31:$AE$31</c:f>
              <c:numCache>
                <c:formatCode>0.0%</c:formatCode>
                <c:ptCount val="25"/>
                <c:pt idx="0">
                  <c:v>1.1144237300928375</c:v>
                </c:pt>
                <c:pt idx="1">
                  <c:v>1.1382853692461967</c:v>
                </c:pt>
                <c:pt idx="2">
                  <c:v>0.94978596767411039</c:v>
                </c:pt>
                <c:pt idx="3">
                  <c:v>1.0902386163915336</c:v>
                </c:pt>
                <c:pt idx="4">
                  <c:v>1.112407405410651</c:v>
                </c:pt>
                <c:pt idx="5">
                  <c:v>1.0716927423093927</c:v>
                </c:pt>
                <c:pt idx="6">
                  <c:v>1.154351271794098</c:v>
                </c:pt>
                <c:pt idx="7">
                  <c:v>0.97618149078636673</c:v>
                </c:pt>
                <c:pt idx="8">
                  <c:v>1.0010027710986276</c:v>
                </c:pt>
                <c:pt idx="9">
                  <c:v>0.9982640199260322</c:v>
                </c:pt>
                <c:pt idx="10">
                  <c:v>1.0971609717175421</c:v>
                </c:pt>
                <c:pt idx="11">
                  <c:v>1.1046224512901242</c:v>
                </c:pt>
                <c:pt idx="12">
                  <c:v>1.0647056920737954</c:v>
                </c:pt>
                <c:pt idx="13">
                  <c:v>1.1555804750762861</c:v>
                </c:pt>
                <c:pt idx="14">
                  <c:v>1.165155321695438</c:v>
                </c:pt>
                <c:pt idx="15">
                  <c:v>1.0323582372793634</c:v>
                </c:pt>
                <c:pt idx="16">
                  <c:v>0.69952449241452186</c:v>
                </c:pt>
                <c:pt idx="17">
                  <c:v>0.95325792782204599</c:v>
                </c:pt>
                <c:pt idx="18">
                  <c:v>1.0559934442491619</c:v>
                </c:pt>
                <c:pt idx="19">
                  <c:v>1.0997487681010967</c:v>
                </c:pt>
                <c:pt idx="20">
                  <c:v>1.1366895614763379</c:v>
                </c:pt>
                <c:pt idx="21">
                  <c:v>0.88097214884142216</c:v>
                </c:pt>
                <c:pt idx="22">
                  <c:v>1.1268775001886937</c:v>
                </c:pt>
                <c:pt idx="23">
                  <c:v>1.255577240330807</c:v>
                </c:pt>
                <c:pt idx="24">
                  <c:v>1.0326601468574452</c:v>
                </c:pt>
              </c:numCache>
            </c:numRef>
          </c:val>
        </c:ser>
        <c:marker val="1"/>
        <c:axId val="55684096"/>
        <c:axId val="55714560"/>
      </c:lineChart>
      <c:catAx>
        <c:axId val="55684096"/>
        <c:scaling>
          <c:orientation val="minMax"/>
        </c:scaling>
        <c:axPos val="b"/>
        <c:majorTickMark val="none"/>
        <c:tickLblPos val="nextTo"/>
        <c:crossAx val="55714560"/>
        <c:crosses val="autoZero"/>
        <c:auto val="1"/>
        <c:lblAlgn val="ctr"/>
        <c:lblOffset val="100"/>
      </c:catAx>
      <c:valAx>
        <c:axId val="55714560"/>
        <c:scaling>
          <c:orientation val="minMax"/>
        </c:scaling>
        <c:axPos val="l"/>
        <c:majorGridlines/>
        <c:numFmt formatCode="0.0%" sourceLinked="1"/>
        <c:majorTickMark val="none"/>
        <c:tickLblPos val="nextTo"/>
        <c:spPr>
          <a:ln w="9525">
            <a:noFill/>
          </a:ln>
        </c:spPr>
        <c:crossAx val="5568409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nl-BE"/>
              <a:t>Evaluatie Van V. Kompany</a:t>
            </a:r>
          </a:p>
        </c:rich>
      </c:tx>
      <c:layout/>
    </c:title>
    <c:plotArea>
      <c:layout/>
      <c:barChart>
        <c:barDir val="col"/>
        <c:grouping val="clustered"/>
        <c:ser>
          <c:idx val="3"/>
          <c:order val="0"/>
          <c:tx>
            <c:strRef>
              <c:f>Polyvalentie!$A$7:$B$7</c:f>
              <c:strCache>
                <c:ptCount val="1"/>
                <c:pt idx="0">
                  <c:v>PM Totaal Gemiddelde</c:v>
                </c:pt>
              </c:strCache>
            </c:strRef>
          </c:tx>
          <c:cat>
            <c:strRef>
              <c:f>(Polyvalentie!$C$3:$F$3,Polyvalentie!$J$3)</c:f>
              <c:strCache>
                <c:ptCount val="5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Vincent Kompany</c:v>
                </c:pt>
              </c:strCache>
            </c:strRef>
          </c:cat>
          <c:val>
            <c:numRef>
              <c:f>(Polyvalentie!$C$7:$F$7,Polyvalentie!$J$7)</c:f>
              <c:numCache>
                <c:formatCode>0.0</c:formatCode>
                <c:ptCount val="5"/>
                <c:pt idx="0">
                  <c:v>2.6666666666666665</c:v>
                </c:pt>
                <c:pt idx="4">
                  <c:v>3.0666666666666664</c:v>
                </c:pt>
              </c:numCache>
            </c:numRef>
          </c:val>
        </c:ser>
        <c:ser>
          <c:idx val="8"/>
          <c:order val="1"/>
          <c:tx>
            <c:strRef>
              <c:f>Polyvalentie!$A$12:$B$12</c:f>
              <c:strCache>
                <c:ptCount val="1"/>
                <c:pt idx="0">
                  <c:v>PO Totaal Gemiddelde</c:v>
                </c:pt>
              </c:strCache>
            </c:strRef>
          </c:tx>
          <c:cat>
            <c:strRef>
              <c:f>(Polyvalentie!$C$3:$F$3,Polyvalentie!$J$3)</c:f>
              <c:strCache>
                <c:ptCount val="5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Vincent Kompany</c:v>
                </c:pt>
              </c:strCache>
            </c:strRef>
          </c:cat>
          <c:val>
            <c:numRef>
              <c:f>(Polyvalentie!$C$12:$F$12,Polyvalentie!$J$12)</c:f>
              <c:numCache>
                <c:formatCode>0.0</c:formatCode>
                <c:ptCount val="5"/>
                <c:pt idx="1">
                  <c:v>2.1105555555555555</c:v>
                </c:pt>
                <c:pt idx="4" formatCode="#,##0.0">
                  <c:v>3.1101190476190479</c:v>
                </c:pt>
              </c:numCache>
            </c:numRef>
          </c:val>
        </c:ser>
        <c:ser>
          <c:idx val="13"/>
          <c:order val="2"/>
          <c:tx>
            <c:strRef>
              <c:f>Polyvalentie!$A$17:$B$17</c:f>
              <c:strCache>
                <c:ptCount val="1"/>
                <c:pt idx="0">
                  <c:v>OIPL Totaal Gemiddelde</c:v>
                </c:pt>
              </c:strCache>
            </c:strRef>
          </c:tx>
          <c:cat>
            <c:strRef>
              <c:f>(Polyvalentie!$C$3:$F$3,Polyvalentie!$J$3)</c:f>
              <c:strCache>
                <c:ptCount val="5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Vincent Kompany</c:v>
                </c:pt>
              </c:strCache>
            </c:strRef>
          </c:cat>
          <c:val>
            <c:numRef>
              <c:f>(Polyvalentie!$C$17:$F$17,Polyvalentie!$J$17)</c:f>
              <c:numCache>
                <c:formatCode>General</c:formatCode>
                <c:ptCount val="5"/>
                <c:pt idx="2" formatCode="0.0">
                  <c:v>2.1166666666666663</c:v>
                </c:pt>
                <c:pt idx="4" formatCode="0.0">
                  <c:v>3.395833333333333</c:v>
                </c:pt>
              </c:numCache>
            </c:numRef>
          </c:val>
        </c:ser>
        <c:ser>
          <c:idx val="17"/>
          <c:order val="3"/>
          <c:tx>
            <c:strRef>
              <c:f>Polyvalentie!$A$21:$B$21</c:f>
              <c:strCache>
                <c:ptCount val="1"/>
                <c:pt idx="0">
                  <c:v>FM Totaal Gemiddelde</c:v>
                </c:pt>
              </c:strCache>
            </c:strRef>
          </c:tx>
          <c:cat>
            <c:strRef>
              <c:f>(Polyvalentie!$C$3:$F$3,Polyvalentie!$J$3)</c:f>
              <c:strCache>
                <c:ptCount val="5"/>
                <c:pt idx="0">
                  <c:v>PM</c:v>
                </c:pt>
                <c:pt idx="1">
                  <c:v>PO</c:v>
                </c:pt>
                <c:pt idx="2">
                  <c:v>OIPL</c:v>
                </c:pt>
                <c:pt idx="3">
                  <c:v>AFA</c:v>
                </c:pt>
                <c:pt idx="4">
                  <c:v>Vincent Kompany</c:v>
                </c:pt>
              </c:strCache>
            </c:strRef>
          </c:cat>
          <c:val>
            <c:numRef>
              <c:f>(Polyvalentie!$C$21:$F$21,Polyvalentie!$J$21)</c:f>
              <c:numCache>
                <c:formatCode>General</c:formatCode>
                <c:ptCount val="5"/>
                <c:pt idx="3" formatCode="0.0">
                  <c:v>2.5555555555555554</c:v>
                </c:pt>
                <c:pt idx="4" formatCode="0.0">
                  <c:v>3.1944444444444446</c:v>
                </c:pt>
              </c:numCache>
            </c:numRef>
          </c:val>
        </c:ser>
        <c:axId val="55816576"/>
        <c:axId val="55818496"/>
      </c:barChart>
      <c:catAx>
        <c:axId val="55816576"/>
        <c:scaling>
          <c:orientation val="minMax"/>
        </c:scaling>
        <c:axPos val="b"/>
        <c:title>
          <c:layout/>
        </c:title>
        <c:majorTickMark val="none"/>
        <c:tickLblPos val="nextTo"/>
        <c:crossAx val="55818496"/>
        <c:crosses val="autoZero"/>
        <c:auto val="1"/>
        <c:lblAlgn val="ctr"/>
        <c:lblOffset val="100"/>
      </c:catAx>
      <c:valAx>
        <c:axId val="55818496"/>
        <c:scaling>
          <c:orientation val="minMax"/>
        </c:scaling>
        <c:axPos val="l"/>
        <c:majorGridlines/>
        <c:title>
          <c:layout/>
        </c:title>
        <c:numFmt formatCode="0.0" sourceLinked="1"/>
        <c:tickLblPos val="nextTo"/>
        <c:crossAx val="55816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olyvalentie!A1"/><Relationship Id="rId2" Type="http://schemas.openxmlformats.org/officeDocument/2006/relationships/hyperlink" Target="#Evaluatie!A1"/><Relationship Id="rId1" Type="http://schemas.openxmlformats.org/officeDocument/2006/relationships/hyperlink" Target="#Formulieren!A1"/><Relationship Id="rId5" Type="http://schemas.openxmlformats.org/officeDocument/2006/relationships/image" Target="../media/image1.jpeg"/><Relationship Id="rId4" Type="http://schemas.openxmlformats.org/officeDocument/2006/relationships/hyperlink" Target="#Grafiek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page!A1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#Evaluati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page!A1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#Evaluati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hyperlink" Target="#Evaluatie!A1"/><Relationship Id="rId5" Type="http://schemas.openxmlformats.org/officeDocument/2006/relationships/image" Target="../media/image2.png"/><Relationship Id="rId4" Type="http://schemas.openxmlformats.org/officeDocument/2006/relationships/hyperlink" Target="#Homepage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e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hyperlink" Target="#Homepage!A1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Formulieren!A1"/><Relationship Id="rId2" Type="http://schemas.openxmlformats.org/officeDocument/2006/relationships/image" Target="../media/image2.png"/><Relationship Id="rId1" Type="http://schemas.openxmlformats.org/officeDocument/2006/relationships/hyperlink" Target="#Homepage!A1"/><Relationship Id="rId5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hyperlink" Target="#Formulieren!A1"/><Relationship Id="rId5" Type="http://schemas.openxmlformats.org/officeDocument/2006/relationships/image" Target="../media/image2.png"/><Relationship Id="rId4" Type="http://schemas.openxmlformats.org/officeDocument/2006/relationships/hyperlink" Target="#Homepag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hyperlink" Target="#'Formulier PM'!A1"/><Relationship Id="rId5" Type="http://schemas.openxmlformats.org/officeDocument/2006/relationships/image" Target="../media/image2.png"/><Relationship Id="rId4" Type="http://schemas.openxmlformats.org/officeDocument/2006/relationships/hyperlink" Target="#Homepag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hyperlink" Target="#Formulieren!A1"/><Relationship Id="rId5" Type="http://schemas.openxmlformats.org/officeDocument/2006/relationships/image" Target="../media/image2.png"/><Relationship Id="rId4" Type="http://schemas.openxmlformats.org/officeDocument/2006/relationships/hyperlink" Target="#Homepag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Formulier OIPL'!A1"/><Relationship Id="rId7" Type="http://schemas.openxmlformats.org/officeDocument/2006/relationships/image" Target="../media/image2.png"/><Relationship Id="rId2" Type="http://schemas.openxmlformats.org/officeDocument/2006/relationships/hyperlink" Target="#'Formulier PM'!A1"/><Relationship Id="rId1" Type="http://schemas.openxmlformats.org/officeDocument/2006/relationships/hyperlink" Target="#'Formulier PO'!A1"/><Relationship Id="rId6" Type="http://schemas.openxmlformats.org/officeDocument/2006/relationships/hyperlink" Target="#Homepage!A1"/><Relationship Id="rId5" Type="http://schemas.openxmlformats.org/officeDocument/2006/relationships/image" Target="../media/image1.jpeg"/><Relationship Id="rId4" Type="http://schemas.openxmlformats.org/officeDocument/2006/relationships/hyperlink" Target="#'Formulier PMA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val PO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Homepage!A1"/><Relationship Id="rId6" Type="http://schemas.openxmlformats.org/officeDocument/2006/relationships/hyperlink" Target="#'Eval FM'!A1"/><Relationship Id="rId5" Type="http://schemas.openxmlformats.org/officeDocument/2006/relationships/hyperlink" Target="#'Eval OIPL'!A1"/><Relationship Id="rId4" Type="http://schemas.openxmlformats.org/officeDocument/2006/relationships/hyperlink" Target="#'Eval PM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page!A1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#Evaluati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Homepage!A1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hyperlink" Target="#Evaluati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6</xdr:row>
      <xdr:rowOff>83820</xdr:rowOff>
    </xdr:from>
    <xdr:to>
      <xdr:col>3</xdr:col>
      <xdr:colOff>114300</xdr:colOff>
      <xdr:row>8</xdr:row>
      <xdr:rowOff>152400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1036320" y="118110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Formulieren</a:t>
          </a:r>
        </a:p>
      </xdr:txBody>
    </xdr:sp>
    <xdr:clientData/>
  </xdr:twoCellAnchor>
  <xdr:twoCellAnchor>
    <xdr:from>
      <xdr:col>1</xdr:col>
      <xdr:colOff>228600</xdr:colOff>
      <xdr:row>12</xdr:row>
      <xdr:rowOff>0</xdr:rowOff>
    </xdr:from>
    <xdr:to>
      <xdr:col>3</xdr:col>
      <xdr:colOff>99060</xdr:colOff>
      <xdr:row>14</xdr:row>
      <xdr:rowOff>68580</xdr:rowOff>
    </xdr:to>
    <xdr:sp macro="" textlink="">
      <xdr:nvSpPr>
        <xdr:cNvPr id="4" name="Rectangle à coins arrondis 3">
          <a:hlinkClick xmlns:r="http://schemas.openxmlformats.org/officeDocument/2006/relationships" r:id="rId2"/>
        </xdr:cNvPr>
        <xdr:cNvSpPr/>
      </xdr:nvSpPr>
      <xdr:spPr>
        <a:xfrm>
          <a:off x="1021080" y="219456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Evaluaties</a:t>
          </a:r>
        </a:p>
      </xdr:txBody>
    </xdr:sp>
    <xdr:clientData/>
  </xdr:twoCellAnchor>
  <xdr:twoCellAnchor>
    <xdr:from>
      <xdr:col>4</xdr:col>
      <xdr:colOff>525780</xdr:colOff>
      <xdr:row>6</xdr:row>
      <xdr:rowOff>83820</xdr:rowOff>
    </xdr:from>
    <xdr:to>
      <xdr:col>7</xdr:col>
      <xdr:colOff>373380</xdr:colOff>
      <xdr:row>8</xdr:row>
      <xdr:rowOff>114300</xdr:rowOff>
    </xdr:to>
    <xdr:sp macro="" textlink="">
      <xdr:nvSpPr>
        <xdr:cNvPr id="5" name="Rectangle à coins arrondis 4">
          <a:hlinkClick xmlns:r="http://schemas.openxmlformats.org/officeDocument/2006/relationships" r:id="rId3"/>
        </xdr:cNvPr>
        <xdr:cNvSpPr/>
      </xdr:nvSpPr>
      <xdr:spPr>
        <a:xfrm>
          <a:off x="3695700" y="1181100"/>
          <a:ext cx="2225040" cy="3962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Polyvalentiematrix</a:t>
          </a:r>
        </a:p>
      </xdr:txBody>
    </xdr:sp>
    <xdr:clientData/>
  </xdr:twoCellAnchor>
  <xdr:twoCellAnchor>
    <xdr:from>
      <xdr:col>5</xdr:col>
      <xdr:colOff>182880</xdr:colOff>
      <xdr:row>11</xdr:row>
      <xdr:rowOff>152400</xdr:rowOff>
    </xdr:from>
    <xdr:to>
      <xdr:col>7</xdr:col>
      <xdr:colOff>53340</xdr:colOff>
      <xdr:row>14</xdr:row>
      <xdr:rowOff>38100</xdr:rowOff>
    </xdr:to>
    <xdr:sp macro="" textlink="">
      <xdr:nvSpPr>
        <xdr:cNvPr id="6" name="Rectangle à coins arrondis 5">
          <a:hlinkClick xmlns:r="http://schemas.openxmlformats.org/officeDocument/2006/relationships" r:id="rId4"/>
        </xdr:cNvPr>
        <xdr:cNvSpPr/>
      </xdr:nvSpPr>
      <xdr:spPr>
        <a:xfrm>
          <a:off x="4145280" y="2164080"/>
          <a:ext cx="1455420" cy="4343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Grafieken</a:t>
          </a:r>
        </a:p>
      </xdr:txBody>
    </xdr:sp>
    <xdr:clientData/>
  </xdr:twoCellAnchor>
  <xdr:twoCellAnchor>
    <xdr:from>
      <xdr:col>2</xdr:col>
      <xdr:colOff>91440</xdr:colOff>
      <xdr:row>0</xdr:row>
      <xdr:rowOff>144780</xdr:rowOff>
    </xdr:from>
    <xdr:to>
      <xdr:col>6</xdr:col>
      <xdr:colOff>518160</xdr:colOff>
      <xdr:row>4</xdr:row>
      <xdr:rowOff>160020</xdr:rowOff>
    </xdr:to>
    <xdr:sp macro="" textlink="">
      <xdr:nvSpPr>
        <xdr:cNvPr id="8" name="Rectangle à coins arrondis 7"/>
        <xdr:cNvSpPr/>
      </xdr:nvSpPr>
      <xdr:spPr>
        <a:xfrm>
          <a:off x="1676400" y="144780"/>
          <a:ext cx="3596640" cy="74676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aseline="0"/>
            <a:t>SECTORALE </a:t>
          </a:r>
          <a:r>
            <a:rPr lang="nl-BE" sz="1800"/>
            <a:t>COMPETENTIEMONITOR</a:t>
          </a:r>
        </a:p>
      </xdr:txBody>
    </xdr:sp>
    <xdr:clientData/>
  </xdr:twoCellAnchor>
  <xdr:twoCellAnchor editAs="oneCell">
    <xdr:from>
      <xdr:col>0</xdr:col>
      <xdr:colOff>243840</xdr:colOff>
      <xdr:row>1</xdr:row>
      <xdr:rowOff>53340</xdr:rowOff>
    </xdr:from>
    <xdr:to>
      <xdr:col>1</xdr:col>
      <xdr:colOff>487680</xdr:colOff>
      <xdr:row>5</xdr:row>
      <xdr:rowOff>67970</xdr:rowOff>
    </xdr:to>
    <xdr:pic>
      <xdr:nvPicPr>
        <xdr:cNvPr id="11" name="Image 10" descr="IPV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3840" y="236220"/>
          <a:ext cx="1036320" cy="74615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</xdr:colOff>
      <xdr:row>0</xdr:row>
      <xdr:rowOff>175260</xdr:rowOff>
    </xdr:from>
    <xdr:to>
      <xdr:col>8</xdr:col>
      <xdr:colOff>289560</xdr:colOff>
      <xdr:row>5</xdr:row>
      <xdr:rowOff>7010</xdr:rowOff>
    </xdr:to>
    <xdr:pic>
      <xdr:nvPicPr>
        <xdr:cNvPr id="12" name="Image 11" descr="IPV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93080" y="175260"/>
          <a:ext cx="1036320" cy="7461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114300</xdr:rowOff>
    </xdr:from>
    <xdr:to>
      <xdr:col>0</xdr:col>
      <xdr:colOff>1457325</xdr:colOff>
      <xdr:row>1</xdr:row>
      <xdr:rowOff>971550</xdr:rowOff>
    </xdr:to>
    <xdr:pic>
      <xdr:nvPicPr>
        <xdr:cNvPr id="4" name="Image 3" descr="IPV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304800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1874520</xdr:colOff>
      <xdr:row>1</xdr:row>
      <xdr:rowOff>68580</xdr:rowOff>
    </xdr:from>
    <xdr:to>
      <xdr:col>0</xdr:col>
      <xdr:colOff>2537460</xdr:colOff>
      <xdr:row>1</xdr:row>
      <xdr:rowOff>732609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74520" y="259080"/>
          <a:ext cx="662940" cy="6640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2682240</xdr:colOff>
      <xdr:row>1</xdr:row>
      <xdr:rowOff>167640</xdr:rowOff>
    </xdr:from>
    <xdr:to>
      <xdr:col>1</xdr:col>
      <xdr:colOff>136244</xdr:colOff>
      <xdr:row>1</xdr:row>
      <xdr:rowOff>632460</xdr:rowOff>
    </xdr:to>
    <xdr:pic>
      <xdr:nvPicPr>
        <xdr:cNvPr id="6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682240" y="358140"/>
          <a:ext cx="517244" cy="46482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152400</xdr:rowOff>
    </xdr:from>
    <xdr:to>
      <xdr:col>0</xdr:col>
      <xdr:colOff>1358265</xdr:colOff>
      <xdr:row>1</xdr:row>
      <xdr:rowOff>1009650</xdr:rowOff>
    </xdr:to>
    <xdr:pic>
      <xdr:nvPicPr>
        <xdr:cNvPr id="4" name="Image 3" descr="IPV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" y="342900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1836420</xdr:colOff>
      <xdr:row>1</xdr:row>
      <xdr:rowOff>114300</xdr:rowOff>
    </xdr:from>
    <xdr:to>
      <xdr:col>0</xdr:col>
      <xdr:colOff>2499360</xdr:colOff>
      <xdr:row>1</xdr:row>
      <xdr:rowOff>778329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6420" y="304800"/>
          <a:ext cx="662940" cy="6640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2644140</xdr:colOff>
      <xdr:row>1</xdr:row>
      <xdr:rowOff>228600</xdr:rowOff>
    </xdr:from>
    <xdr:to>
      <xdr:col>1</xdr:col>
      <xdr:colOff>98144</xdr:colOff>
      <xdr:row>1</xdr:row>
      <xdr:rowOff>693420</xdr:rowOff>
    </xdr:to>
    <xdr:pic>
      <xdr:nvPicPr>
        <xdr:cNvPr id="6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644140" y="419100"/>
          <a:ext cx="517244" cy="46482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320040</xdr:colOff>
      <xdr:row>1</xdr:row>
      <xdr:rowOff>137160</xdr:rowOff>
    </xdr:to>
    <xdr:sp macro="" textlink="">
      <xdr:nvSpPr>
        <xdr:cNvPr id="4" name="Rectangle à coins arrondis 3"/>
        <xdr:cNvSpPr/>
      </xdr:nvSpPr>
      <xdr:spPr>
        <a:xfrm>
          <a:off x="1470660" y="91204"/>
          <a:ext cx="3825240" cy="114323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SECTORALE</a:t>
          </a:r>
          <a:br>
            <a:rPr lang="nl-BE" sz="1800" baseline="0">
              <a:solidFill>
                <a:schemeClr val="lt1"/>
              </a:solidFill>
              <a:latin typeface="+mn-lt"/>
              <a:ea typeface="+mn-ea"/>
              <a:cs typeface="+mn-cs"/>
            </a:rPr>
          </a:br>
          <a:r>
            <a:rPr lang="nl-BE" sz="1800" baseline="0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nl-BE" sz="1800">
              <a:solidFill>
                <a:schemeClr val="lt1"/>
              </a:solidFill>
              <a:latin typeface="+mn-lt"/>
              <a:ea typeface="+mn-ea"/>
              <a:cs typeface="+mn-cs"/>
            </a:rPr>
            <a:t>COMPETENTIEMONITOR</a:t>
          </a:r>
          <a:endParaRPr lang="nl-BE" sz="3200"/>
        </a:p>
        <a:p>
          <a:pPr algn="ctr"/>
          <a:r>
            <a:rPr lang="nl-BE" sz="1800" baseline="0"/>
            <a:t> </a:t>
          </a:r>
          <a:r>
            <a:rPr lang="nl-BE" sz="2000" b="1" baseline="0"/>
            <a:t>POLYVALENTIEMATRIX</a:t>
          </a:r>
          <a:endParaRPr lang="nl-BE" sz="2000" b="1"/>
        </a:p>
      </xdr:txBody>
    </xdr:sp>
    <xdr:clientData/>
  </xdr:twoCellAnchor>
  <xdr:twoCellAnchor editAs="oneCell">
    <xdr:from>
      <xdr:col>11</xdr:col>
      <xdr:colOff>259080</xdr:colOff>
      <xdr:row>0</xdr:row>
      <xdr:rowOff>144780</xdr:rowOff>
    </xdr:from>
    <xdr:to>
      <xdr:col>12</xdr:col>
      <xdr:colOff>397157</xdr:colOff>
      <xdr:row>0</xdr:row>
      <xdr:rowOff>693420</xdr:rowOff>
    </xdr:to>
    <xdr:pic>
      <xdr:nvPicPr>
        <xdr:cNvPr id="8" name="Picture 1" descr="https://encrypted-tbn2.gstatic.com/images?q=tbn:ANd9GcTtqai28ynXQVqzgS6ywtixLNAD04TneWPL4XpJKwcm_ObgKvo0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551420" y="14478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99060</xdr:colOff>
      <xdr:row>0</xdr:row>
      <xdr:rowOff>76200</xdr:rowOff>
    </xdr:from>
    <xdr:to>
      <xdr:col>1</xdr:col>
      <xdr:colOff>411480</xdr:colOff>
      <xdr:row>0</xdr:row>
      <xdr:rowOff>1061497</xdr:rowOff>
    </xdr:to>
    <xdr:pic>
      <xdr:nvPicPr>
        <xdr:cNvPr id="10" name="Image 9" descr="IPV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060" y="76200"/>
          <a:ext cx="1104900" cy="985297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0</xdr:row>
      <xdr:rowOff>38100</xdr:rowOff>
    </xdr:from>
    <xdr:to>
      <xdr:col>9</xdr:col>
      <xdr:colOff>152400</xdr:colOff>
      <xdr:row>0</xdr:row>
      <xdr:rowOff>1023397</xdr:rowOff>
    </xdr:to>
    <xdr:pic>
      <xdr:nvPicPr>
        <xdr:cNvPr id="11" name="Image 10" descr="IPV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15940" y="38100"/>
          <a:ext cx="1104900" cy="985297"/>
        </a:xfrm>
        <a:prstGeom prst="rect">
          <a:avLst/>
        </a:prstGeom>
      </xdr:spPr>
    </xdr:pic>
    <xdr:clientData/>
  </xdr:twoCellAnchor>
  <xdr:twoCellAnchor editAs="oneCell">
    <xdr:from>
      <xdr:col>9</xdr:col>
      <xdr:colOff>464820</xdr:colOff>
      <xdr:row>0</xdr:row>
      <xdr:rowOff>106680</xdr:rowOff>
    </xdr:from>
    <xdr:to>
      <xdr:col>11</xdr:col>
      <xdr:colOff>182880</xdr:colOff>
      <xdr:row>0</xdr:row>
      <xdr:rowOff>770709</xdr:rowOff>
    </xdr:to>
    <xdr:pic>
      <xdr:nvPicPr>
        <xdr:cNvPr id="9" name="Picture 1" descr="http://claude.prouvay.pagesperso-orange.fr/Images/icone-accueil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33260" y="106680"/>
          <a:ext cx="662940" cy="664029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6</xdr:row>
      <xdr:rowOff>158115</xdr:rowOff>
    </xdr:from>
    <xdr:to>
      <xdr:col>11</xdr:col>
      <xdr:colOff>335280</xdr:colOff>
      <xdr:row>32</xdr:row>
      <xdr:rowOff>120015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85724</xdr:rowOff>
    </xdr:from>
    <xdr:to>
      <xdr:col>11</xdr:col>
      <xdr:colOff>396240</xdr:colOff>
      <xdr:row>57</xdr:row>
      <xdr:rowOff>121919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59</xdr:row>
      <xdr:rowOff>144780</xdr:rowOff>
    </xdr:from>
    <xdr:to>
      <xdr:col>11</xdr:col>
      <xdr:colOff>381000</xdr:colOff>
      <xdr:row>85</xdr:row>
      <xdr:rowOff>106680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320040</xdr:colOff>
      <xdr:row>87</xdr:row>
      <xdr:rowOff>15240</xdr:rowOff>
    </xdr:from>
    <xdr:to>
      <xdr:col>11</xdr:col>
      <xdr:colOff>434340</xdr:colOff>
      <xdr:row>112</xdr:row>
      <xdr:rowOff>160020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220980</xdr:colOff>
      <xdr:row>116</xdr:row>
      <xdr:rowOff>30480</xdr:rowOff>
    </xdr:from>
    <xdr:to>
      <xdr:col>11</xdr:col>
      <xdr:colOff>335280</xdr:colOff>
      <xdr:row>141</xdr:row>
      <xdr:rowOff>175260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143</xdr:row>
      <xdr:rowOff>91440</xdr:rowOff>
    </xdr:from>
    <xdr:to>
      <xdr:col>11</xdr:col>
      <xdr:colOff>129540</xdr:colOff>
      <xdr:row>172</xdr:row>
      <xdr:rowOff>68580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205740</xdr:colOff>
      <xdr:row>174</xdr:row>
      <xdr:rowOff>45720</xdr:rowOff>
    </xdr:from>
    <xdr:to>
      <xdr:col>10</xdr:col>
      <xdr:colOff>365760</xdr:colOff>
      <xdr:row>201</xdr:row>
      <xdr:rowOff>137160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569594</xdr:colOff>
      <xdr:row>6</xdr:row>
      <xdr:rowOff>129539</xdr:rowOff>
    </xdr:from>
    <xdr:to>
      <xdr:col>25</xdr:col>
      <xdr:colOff>361949</xdr:colOff>
      <xdr:row>34</xdr:row>
      <xdr:rowOff>104775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680084</xdr:colOff>
      <xdr:row>0</xdr:row>
      <xdr:rowOff>66675</xdr:rowOff>
    </xdr:from>
    <xdr:to>
      <xdr:col>9</xdr:col>
      <xdr:colOff>447674</xdr:colOff>
      <xdr:row>6</xdr:row>
      <xdr:rowOff>114300</xdr:rowOff>
    </xdr:to>
    <xdr:sp macro="" textlink="">
      <xdr:nvSpPr>
        <xdr:cNvPr id="14" name="Rectangle à coins arrondis 13"/>
        <xdr:cNvSpPr/>
      </xdr:nvSpPr>
      <xdr:spPr>
        <a:xfrm>
          <a:off x="3842384" y="66675"/>
          <a:ext cx="3720465" cy="113347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2000" baseline="0"/>
            <a:t>SECTORALE </a:t>
          </a:r>
          <a:r>
            <a:rPr lang="nl-BE" sz="2000"/>
            <a:t>COMPETENTIEMONITOR :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2000" b="1" baseline="0"/>
            <a:t>GRAFIEKEN</a:t>
          </a:r>
          <a:endParaRPr lang="nl-BE" sz="2000" b="1"/>
        </a:p>
      </xdr:txBody>
    </xdr:sp>
    <xdr:clientData/>
  </xdr:twoCellAnchor>
  <xdr:twoCellAnchor editAs="oneCell">
    <xdr:from>
      <xdr:col>12</xdr:col>
      <xdr:colOff>200025</xdr:colOff>
      <xdr:row>0</xdr:row>
      <xdr:rowOff>104775</xdr:rowOff>
    </xdr:from>
    <xdr:to>
      <xdr:col>13</xdr:col>
      <xdr:colOff>72390</xdr:colOff>
      <xdr:row>4</xdr:row>
      <xdr:rowOff>43815</xdr:rowOff>
    </xdr:to>
    <xdr:pic>
      <xdr:nvPicPr>
        <xdr:cNvPr id="17" name="Picture 1" descr="http://claude.prouvay.pagesperso-orange.fr/Images/icone-accueil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686925" y="104775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666750</xdr:colOff>
      <xdr:row>0</xdr:row>
      <xdr:rowOff>171451</xdr:rowOff>
    </xdr:from>
    <xdr:to>
      <xdr:col>4</xdr:col>
      <xdr:colOff>276225</xdr:colOff>
      <xdr:row>5</xdr:row>
      <xdr:rowOff>123826</xdr:rowOff>
    </xdr:to>
    <xdr:pic>
      <xdr:nvPicPr>
        <xdr:cNvPr id="18" name="Image 17" descr="IPV+_dax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47900" y="171451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0</xdr:row>
      <xdr:rowOff>171450</xdr:rowOff>
    </xdr:from>
    <xdr:to>
      <xdr:col>11</xdr:col>
      <xdr:colOff>447675</xdr:colOff>
      <xdr:row>5</xdr:row>
      <xdr:rowOff>123825</xdr:rowOff>
    </xdr:to>
    <xdr:pic>
      <xdr:nvPicPr>
        <xdr:cNvPr id="19" name="Image 18" descr="IPV+_dax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953375" y="171450"/>
          <a:ext cx="1190625" cy="857250"/>
        </a:xfrm>
        <a:prstGeom prst="rect">
          <a:avLst/>
        </a:prstGeom>
      </xdr:spPr>
    </xdr:pic>
    <xdr:clientData/>
  </xdr:twoCellAnchor>
  <xdr:twoCellAnchor>
    <xdr:from>
      <xdr:col>11</xdr:col>
      <xdr:colOff>657860</xdr:colOff>
      <xdr:row>35</xdr:row>
      <xdr:rowOff>103505</xdr:rowOff>
    </xdr:from>
    <xdr:to>
      <xdr:col>25</xdr:col>
      <xdr:colOff>279400</xdr:colOff>
      <xdr:row>70</xdr:row>
      <xdr:rowOff>101600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228600</xdr:colOff>
      <xdr:row>25</xdr:row>
      <xdr:rowOff>20320</xdr:rowOff>
    </xdr:from>
    <xdr:to>
      <xdr:col>36</xdr:col>
      <xdr:colOff>76200</xdr:colOff>
      <xdr:row>40</xdr:row>
      <xdr:rowOff>96520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598714</xdr:colOff>
      <xdr:row>71</xdr:row>
      <xdr:rowOff>163286</xdr:rowOff>
    </xdr:from>
    <xdr:to>
      <xdr:col>25</xdr:col>
      <xdr:colOff>58057</xdr:colOff>
      <xdr:row>108</xdr:row>
      <xdr:rowOff>3629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</xdr:colOff>
      <xdr:row>0</xdr:row>
      <xdr:rowOff>0</xdr:rowOff>
    </xdr:from>
    <xdr:to>
      <xdr:col>3</xdr:col>
      <xdr:colOff>769620</xdr:colOff>
      <xdr:row>3</xdr:row>
      <xdr:rowOff>0</xdr:rowOff>
    </xdr:to>
    <xdr:pic>
      <xdr:nvPicPr>
        <xdr:cNvPr id="2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86900" y="0"/>
          <a:ext cx="662940" cy="662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021842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1251858</xdr:colOff>
      <xdr:row>0</xdr:row>
      <xdr:rowOff>13066</xdr:rowOff>
    </xdr:from>
    <xdr:to>
      <xdr:col>3</xdr:col>
      <xdr:colOff>1361</xdr:colOff>
      <xdr:row>3</xdr:row>
      <xdr:rowOff>46593</xdr:rowOff>
    </xdr:to>
    <xdr:pic>
      <xdr:nvPicPr>
        <xdr:cNvPr id="4" name="Image 3" descr="IPV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29401" y="13066"/>
          <a:ext cx="968828" cy="697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938022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87085</xdr:colOff>
      <xdr:row>0</xdr:row>
      <xdr:rowOff>65315</xdr:rowOff>
    </xdr:from>
    <xdr:to>
      <xdr:col>2</xdr:col>
      <xdr:colOff>1317171</xdr:colOff>
      <xdr:row>4</xdr:row>
      <xdr:rowOff>101891</xdr:rowOff>
    </xdr:to>
    <xdr:pic>
      <xdr:nvPicPr>
        <xdr:cNvPr id="5" name="Image 4" descr="IPV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45085" y="65315"/>
          <a:ext cx="1230086" cy="885662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</xdr:colOff>
      <xdr:row>0</xdr:row>
      <xdr:rowOff>43543</xdr:rowOff>
    </xdr:from>
    <xdr:to>
      <xdr:col>3</xdr:col>
      <xdr:colOff>728254</xdr:colOff>
      <xdr:row>3</xdr:row>
      <xdr:rowOff>43543</xdr:rowOff>
    </xdr:to>
    <xdr:pic>
      <xdr:nvPicPr>
        <xdr:cNvPr id="6" name="Picture 1" descr="http://claude.prouvay.pagesperso-orange.fr/Images/icone-accueil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610600" y="43543"/>
          <a:ext cx="662940" cy="66402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909828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228600</xdr:colOff>
      <xdr:row>0</xdr:row>
      <xdr:rowOff>108857</xdr:rowOff>
    </xdr:from>
    <xdr:to>
      <xdr:col>2</xdr:col>
      <xdr:colOff>1360715</xdr:colOff>
      <xdr:row>4</xdr:row>
      <xdr:rowOff>74894</xdr:rowOff>
    </xdr:to>
    <xdr:pic>
      <xdr:nvPicPr>
        <xdr:cNvPr id="5" name="Image 4" descr="IPV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03571" y="108857"/>
          <a:ext cx="1132115" cy="815123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119743</xdr:colOff>
      <xdr:row>0</xdr:row>
      <xdr:rowOff>21772</xdr:rowOff>
    </xdr:from>
    <xdr:to>
      <xdr:col>3</xdr:col>
      <xdr:colOff>782683</xdr:colOff>
      <xdr:row>3</xdr:row>
      <xdr:rowOff>21772</xdr:rowOff>
    </xdr:to>
    <xdr:pic>
      <xdr:nvPicPr>
        <xdr:cNvPr id="6" name="Picture 1" descr="http://claude.prouvay.pagesperso-orange.fr/Images/icone-accueil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382000" y="21772"/>
          <a:ext cx="662940" cy="66402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53340</xdr:rowOff>
    </xdr:from>
    <xdr:to>
      <xdr:col>4</xdr:col>
      <xdr:colOff>656237</xdr:colOff>
      <xdr:row>2</xdr:row>
      <xdr:rowOff>121920</xdr:rowOff>
    </xdr:to>
    <xdr:pic>
      <xdr:nvPicPr>
        <xdr:cNvPr id="3" name="Picture 1" descr="https://encrypted-tbn2.gstatic.com/images?q=tbn:ANd9GcTtqai28ynXQVqzgS6ywtixLNAD04TneWPL4XpJKwcm_ObgKvo0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9715500" y="53340"/>
          <a:ext cx="610517" cy="5486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0</xdr:row>
      <xdr:rowOff>45720</xdr:rowOff>
    </xdr:from>
    <xdr:to>
      <xdr:col>2</xdr:col>
      <xdr:colOff>1310640</xdr:colOff>
      <xdr:row>4</xdr:row>
      <xdr:rowOff>44806</xdr:rowOff>
    </xdr:to>
    <xdr:pic>
      <xdr:nvPicPr>
        <xdr:cNvPr id="5" name="Image 4" descr="IPV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30440" y="45720"/>
          <a:ext cx="1173480" cy="844906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0</xdr:row>
      <xdr:rowOff>0</xdr:rowOff>
    </xdr:from>
    <xdr:to>
      <xdr:col>3</xdr:col>
      <xdr:colOff>632460</xdr:colOff>
      <xdr:row>3</xdr:row>
      <xdr:rowOff>1089</xdr:rowOff>
    </xdr:to>
    <xdr:pic>
      <xdr:nvPicPr>
        <xdr:cNvPr id="6" name="Picture 1" descr="http://claude.prouvay.pagesperso-orange.fr/Images/icone-accueil.png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846820" y="0"/>
          <a:ext cx="662940" cy="66402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312420</xdr:colOff>
      <xdr:row>6</xdr:row>
      <xdr:rowOff>106680</xdr:rowOff>
    </xdr:to>
    <xdr:sp macro="" textlink="">
      <xdr:nvSpPr>
        <xdr:cNvPr id="2" name="Rectangle à coins arrondis 1"/>
        <xdr:cNvSpPr/>
      </xdr:nvSpPr>
      <xdr:spPr>
        <a:xfrm>
          <a:off x="1470660" y="91204"/>
          <a:ext cx="3596640" cy="111275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aseline="0"/>
            <a:t>SECTORALE </a:t>
          </a:r>
          <a:r>
            <a:rPr lang="nl-BE" sz="1800"/>
            <a:t>COMPETENTIEMONITOR</a:t>
          </a:r>
          <a:r>
            <a:rPr lang="nl-BE" sz="1800" baseline="0"/>
            <a:t>: </a:t>
          </a:r>
        </a:p>
        <a:p>
          <a:pPr algn="ctr"/>
          <a:r>
            <a:rPr lang="nl-BE" sz="2000" b="1" baseline="0"/>
            <a:t>DE FORMULIEREN</a:t>
          </a:r>
          <a:endParaRPr lang="nl-BE" sz="1800" b="1"/>
        </a:p>
      </xdr:txBody>
    </xdr:sp>
    <xdr:clientData/>
  </xdr:twoCellAnchor>
  <xdr:twoCellAnchor>
    <xdr:from>
      <xdr:col>1</xdr:col>
      <xdr:colOff>45720</xdr:colOff>
      <xdr:row>8</xdr:row>
      <xdr:rowOff>91440</xdr:rowOff>
    </xdr:from>
    <xdr:to>
      <xdr:col>3</xdr:col>
      <xdr:colOff>685800</xdr:colOff>
      <xdr:row>12</xdr:row>
      <xdr:rowOff>0</xdr:rowOff>
    </xdr:to>
    <xdr:sp macro="" textlink="">
      <xdr:nvSpPr>
        <xdr:cNvPr id="6" name="Rectangle à coins arrondis 5">
          <a:hlinkClick xmlns:r="http://schemas.openxmlformats.org/officeDocument/2006/relationships" r:id="rId1"/>
        </xdr:cNvPr>
        <xdr:cNvSpPr/>
      </xdr:nvSpPr>
      <xdr:spPr>
        <a:xfrm>
          <a:off x="838200" y="1554480"/>
          <a:ext cx="2225040" cy="75438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Formulier </a:t>
          </a:r>
          <a:r>
            <a:rPr lang="nl-BE" sz="1800" b="1" baseline="0"/>
            <a:t> Productieoperator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5</xdr:col>
      <xdr:colOff>167640</xdr:colOff>
      <xdr:row>8</xdr:row>
      <xdr:rowOff>76200</xdr:rowOff>
    </xdr:from>
    <xdr:to>
      <xdr:col>8</xdr:col>
      <xdr:colOff>350520</xdr:colOff>
      <xdr:row>12</xdr:row>
      <xdr:rowOff>0</xdr:rowOff>
    </xdr:to>
    <xdr:sp macro="" textlink="">
      <xdr:nvSpPr>
        <xdr:cNvPr id="7" name="Rectangle à coins arrondis 6">
          <a:hlinkClick xmlns:r="http://schemas.openxmlformats.org/officeDocument/2006/relationships" r:id="rId2"/>
        </xdr:cNvPr>
        <xdr:cNvSpPr/>
      </xdr:nvSpPr>
      <xdr:spPr>
        <a:xfrm>
          <a:off x="4130040" y="1539240"/>
          <a:ext cx="2560320" cy="7696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Formulier </a:t>
          </a:r>
          <a:r>
            <a:rPr lang="nl-BE" sz="1800" b="1" baseline="0"/>
            <a:t> Productiemedewerker 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0</xdr:col>
      <xdr:colOff>563880</xdr:colOff>
      <xdr:row>14</xdr:row>
      <xdr:rowOff>22860</xdr:rowOff>
    </xdr:from>
    <xdr:to>
      <xdr:col>4</xdr:col>
      <xdr:colOff>129540</xdr:colOff>
      <xdr:row>18</xdr:row>
      <xdr:rowOff>68580</xdr:rowOff>
    </xdr:to>
    <xdr:sp macro="" textlink="">
      <xdr:nvSpPr>
        <xdr:cNvPr id="8" name="Rectangle à coins arrondis 7">
          <a:hlinkClick xmlns:r="http://schemas.openxmlformats.org/officeDocument/2006/relationships" r:id="rId3"/>
        </xdr:cNvPr>
        <xdr:cNvSpPr/>
      </xdr:nvSpPr>
      <xdr:spPr>
        <a:xfrm>
          <a:off x="563880" y="2697480"/>
          <a:ext cx="2735580" cy="7772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Formulier </a:t>
          </a:r>
          <a:r>
            <a:rPr lang="nl-BE" sz="1800" b="1" baseline="0"/>
            <a:t> Operator industriële productielijn</a:t>
          </a:r>
          <a:endParaRPr lang="nl-BE" sz="1800" b="1"/>
        </a:p>
      </xdr:txBody>
    </xdr:sp>
    <xdr:clientData/>
  </xdr:twoCellAnchor>
  <xdr:twoCellAnchor>
    <xdr:from>
      <xdr:col>5</xdr:col>
      <xdr:colOff>7620</xdr:colOff>
      <xdr:row>14</xdr:row>
      <xdr:rowOff>7620</xdr:rowOff>
    </xdr:from>
    <xdr:to>
      <xdr:col>10</xdr:col>
      <xdr:colOff>297180</xdr:colOff>
      <xdr:row>18</xdr:row>
      <xdr:rowOff>83820</xdr:rowOff>
    </xdr:to>
    <xdr:sp macro="" textlink="">
      <xdr:nvSpPr>
        <xdr:cNvPr id="9" name="Rectangle à coins arrondis 8">
          <a:hlinkClick xmlns:r="http://schemas.openxmlformats.org/officeDocument/2006/relationships" r:id="rId4"/>
        </xdr:cNvPr>
        <xdr:cNvSpPr/>
      </xdr:nvSpPr>
      <xdr:spPr>
        <a:xfrm>
          <a:off x="3970020" y="2682240"/>
          <a:ext cx="4251960" cy="80772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Formulier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 baseline="0"/>
            <a:t>Productiemedewerker (ambachtelijke) </a:t>
          </a:r>
          <a:endParaRPr lang="nl-BE" sz="1800" b="1"/>
        </a:p>
      </xdr:txBody>
    </xdr:sp>
    <xdr:clientData/>
  </xdr:twoCellAnchor>
  <xdr:twoCellAnchor editAs="oneCell">
    <xdr:from>
      <xdr:col>0</xdr:col>
      <xdr:colOff>182880</xdr:colOff>
      <xdr:row>1</xdr:row>
      <xdr:rowOff>22860</xdr:rowOff>
    </xdr:from>
    <xdr:to>
      <xdr:col>1</xdr:col>
      <xdr:colOff>426720</xdr:colOff>
      <xdr:row>5</xdr:row>
      <xdr:rowOff>37490</xdr:rowOff>
    </xdr:to>
    <xdr:pic>
      <xdr:nvPicPr>
        <xdr:cNvPr id="10" name="Image 9" descr="IPV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2880" y="205740"/>
          <a:ext cx="1036320" cy="746150"/>
        </a:xfrm>
        <a:prstGeom prst="rect">
          <a:avLst/>
        </a:prstGeom>
      </xdr:spPr>
    </xdr:pic>
    <xdr:clientData/>
  </xdr:twoCellAnchor>
  <xdr:twoCellAnchor editAs="oneCell">
    <xdr:from>
      <xdr:col>6</xdr:col>
      <xdr:colOff>647700</xdr:colOff>
      <xdr:row>1</xdr:row>
      <xdr:rowOff>0</xdr:rowOff>
    </xdr:from>
    <xdr:to>
      <xdr:col>8</xdr:col>
      <xdr:colOff>99060</xdr:colOff>
      <xdr:row>5</xdr:row>
      <xdr:rowOff>14630</xdr:rowOff>
    </xdr:to>
    <xdr:pic>
      <xdr:nvPicPr>
        <xdr:cNvPr id="11" name="Image 10" descr="IPV+_dax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402580" y="182880"/>
          <a:ext cx="1036320" cy="746150"/>
        </a:xfrm>
        <a:prstGeom prst="rect">
          <a:avLst/>
        </a:prstGeom>
      </xdr:spPr>
    </xdr:pic>
    <xdr:clientData/>
  </xdr:twoCellAnchor>
  <xdr:twoCellAnchor editAs="oneCell">
    <xdr:from>
      <xdr:col>8</xdr:col>
      <xdr:colOff>411480</xdr:colOff>
      <xdr:row>0</xdr:row>
      <xdr:rowOff>106680</xdr:rowOff>
    </xdr:from>
    <xdr:to>
      <xdr:col>9</xdr:col>
      <xdr:colOff>281940</xdr:colOff>
      <xdr:row>4</xdr:row>
      <xdr:rowOff>39189</xdr:rowOff>
    </xdr:to>
    <xdr:pic>
      <xdr:nvPicPr>
        <xdr:cNvPr id="12" name="Picture 1" descr="http://claude.prouvay.pagesperso-orange.fr/Images/icone-accueil.png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51320" y="106680"/>
          <a:ext cx="662940" cy="66402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0</xdr:row>
      <xdr:rowOff>91204</xdr:rowOff>
    </xdr:from>
    <xdr:to>
      <xdr:col>6</xdr:col>
      <xdr:colOff>312420</xdr:colOff>
      <xdr:row>6</xdr:row>
      <xdr:rowOff>83820</xdr:rowOff>
    </xdr:to>
    <xdr:sp macro="" textlink="">
      <xdr:nvSpPr>
        <xdr:cNvPr id="2" name="Rectangle à coins arrondis 1"/>
        <xdr:cNvSpPr/>
      </xdr:nvSpPr>
      <xdr:spPr>
        <a:xfrm>
          <a:off x="1470660" y="91204"/>
          <a:ext cx="3596640" cy="1089896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aseline="0"/>
            <a:t>SECTORALE </a:t>
          </a:r>
          <a:r>
            <a:rPr lang="nl-BE" sz="1800"/>
            <a:t>COMPETENTIEMONITOR</a:t>
          </a:r>
          <a:r>
            <a:rPr lang="nl-BE" sz="1800" baseline="0"/>
            <a:t>: </a:t>
          </a:r>
          <a:r>
            <a:rPr lang="nl-BE" sz="2000" b="1" baseline="0"/>
            <a:t>EVALUATIES</a:t>
          </a:r>
          <a:endParaRPr lang="nl-BE" sz="1800" b="1"/>
        </a:p>
      </xdr:txBody>
    </xdr:sp>
    <xdr:clientData/>
  </xdr:twoCellAnchor>
  <xdr:twoCellAnchor editAs="oneCell">
    <xdr:from>
      <xdr:col>8</xdr:col>
      <xdr:colOff>685800</xdr:colOff>
      <xdr:row>0</xdr:row>
      <xdr:rowOff>91440</xdr:rowOff>
    </xdr:from>
    <xdr:to>
      <xdr:col>9</xdr:col>
      <xdr:colOff>556260</xdr:colOff>
      <xdr:row>4</xdr:row>
      <xdr:rowOff>22860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25640" y="91440"/>
          <a:ext cx="662940" cy="6629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586740</xdr:colOff>
      <xdr:row>8</xdr:row>
      <xdr:rowOff>30480</xdr:rowOff>
    </xdr:from>
    <xdr:to>
      <xdr:col>3</xdr:col>
      <xdr:colOff>685800</xdr:colOff>
      <xdr:row>11</xdr:row>
      <xdr:rowOff>144780</xdr:rowOff>
    </xdr:to>
    <xdr:sp macro="" textlink="">
      <xdr:nvSpPr>
        <xdr:cNvPr id="6" name="Rectangle à coins arrondis 5">
          <a:hlinkClick xmlns:r="http://schemas.openxmlformats.org/officeDocument/2006/relationships" r:id="rId3"/>
        </xdr:cNvPr>
        <xdr:cNvSpPr/>
      </xdr:nvSpPr>
      <xdr:spPr>
        <a:xfrm>
          <a:off x="586740" y="1493520"/>
          <a:ext cx="2476500" cy="7772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Evaluaties</a:t>
          </a:r>
        </a:p>
        <a:p>
          <a:pPr algn="ctr"/>
          <a:r>
            <a:rPr lang="nl-BE" sz="1800" b="1" baseline="0"/>
            <a:t>Productiemedewerker </a:t>
          </a:r>
          <a:endParaRPr lang="nl-BE" sz="1800" b="1"/>
        </a:p>
      </xdr:txBody>
    </xdr:sp>
    <xdr:clientData/>
  </xdr:twoCellAnchor>
  <xdr:twoCellAnchor>
    <xdr:from>
      <xdr:col>5</xdr:col>
      <xdr:colOff>121920</xdr:colOff>
      <xdr:row>8</xdr:row>
      <xdr:rowOff>45720</xdr:rowOff>
    </xdr:from>
    <xdr:to>
      <xdr:col>9</xdr:col>
      <xdr:colOff>236220</xdr:colOff>
      <xdr:row>11</xdr:row>
      <xdr:rowOff>144780</xdr:rowOff>
    </xdr:to>
    <xdr:sp macro="" textlink="">
      <xdr:nvSpPr>
        <xdr:cNvPr id="7" name="Rectangle à coins arrondis 6">
          <a:hlinkClick xmlns:r="http://schemas.openxmlformats.org/officeDocument/2006/relationships" r:id="rId4"/>
        </xdr:cNvPr>
        <xdr:cNvSpPr/>
      </xdr:nvSpPr>
      <xdr:spPr>
        <a:xfrm>
          <a:off x="4084320" y="1508760"/>
          <a:ext cx="3284220" cy="76200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Evaluaties </a:t>
          </a:r>
          <a:r>
            <a:rPr lang="nl-BE" sz="1800" b="1" baseline="0"/>
            <a:t> </a:t>
          </a:r>
        </a:p>
        <a:p>
          <a:pPr algn="ctr"/>
          <a:r>
            <a:rPr lang="nl-BE" sz="1800" b="1" baseline="0"/>
            <a:t>Productiemedewerker 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0</xdr:col>
      <xdr:colOff>525780</xdr:colOff>
      <xdr:row>14</xdr:row>
      <xdr:rowOff>106680</xdr:rowOff>
    </xdr:from>
    <xdr:to>
      <xdr:col>4</xdr:col>
      <xdr:colOff>297180</xdr:colOff>
      <xdr:row>18</xdr:row>
      <xdr:rowOff>152400</xdr:rowOff>
    </xdr:to>
    <xdr:sp macro="" textlink="">
      <xdr:nvSpPr>
        <xdr:cNvPr id="8" name="Rectangle à coins arrondis 7">
          <a:hlinkClick xmlns:r="http://schemas.openxmlformats.org/officeDocument/2006/relationships" r:id="rId5"/>
        </xdr:cNvPr>
        <xdr:cNvSpPr/>
      </xdr:nvSpPr>
      <xdr:spPr>
        <a:xfrm>
          <a:off x="525780" y="2781300"/>
          <a:ext cx="2941320" cy="77724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800" b="1"/>
            <a:t>Evaluaties </a:t>
          </a:r>
          <a:r>
            <a:rPr lang="nl-BE" sz="1800" b="1" baseline="0"/>
            <a:t> Operator industriële productielijn</a:t>
          </a:r>
        </a:p>
        <a:p>
          <a:pPr algn="ctr"/>
          <a:endParaRPr lang="nl-BE" sz="1800" b="1"/>
        </a:p>
      </xdr:txBody>
    </xdr:sp>
    <xdr:clientData/>
  </xdr:twoCellAnchor>
  <xdr:twoCellAnchor>
    <xdr:from>
      <xdr:col>5</xdr:col>
      <xdr:colOff>152400</xdr:colOff>
      <xdr:row>14</xdr:row>
      <xdr:rowOff>129540</xdr:rowOff>
    </xdr:from>
    <xdr:to>
      <xdr:col>10</xdr:col>
      <xdr:colOff>0</xdr:colOff>
      <xdr:row>18</xdr:row>
      <xdr:rowOff>144780</xdr:rowOff>
    </xdr:to>
    <xdr:sp macro="" textlink="">
      <xdr:nvSpPr>
        <xdr:cNvPr id="9" name="Rectangle à coins arrondis 8">
          <a:hlinkClick xmlns:r="http://schemas.openxmlformats.org/officeDocument/2006/relationships" r:id="rId6"/>
        </xdr:cNvPr>
        <xdr:cNvSpPr/>
      </xdr:nvSpPr>
      <xdr:spPr>
        <a:xfrm>
          <a:off x="4114800" y="2804160"/>
          <a:ext cx="3810000" cy="74676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800" b="1"/>
            <a:t>Evaluaties </a:t>
          </a:r>
          <a:r>
            <a:rPr lang="nl-BE" sz="1800" b="1" baseline="0"/>
            <a:t> Productiemedewerker (ambachtelijke)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BE" sz="1800" b="1" baseline="0"/>
        </a:p>
        <a:p>
          <a:pPr algn="ctr"/>
          <a:endParaRPr lang="nl-BE" sz="1800" b="1"/>
        </a:p>
      </xdr:txBody>
    </xdr:sp>
    <xdr:clientData/>
  </xdr:twoCellAnchor>
  <xdr:twoCellAnchor editAs="oneCell">
    <xdr:from>
      <xdr:col>0</xdr:col>
      <xdr:colOff>167640</xdr:colOff>
      <xdr:row>0</xdr:row>
      <xdr:rowOff>83820</xdr:rowOff>
    </xdr:from>
    <xdr:to>
      <xdr:col>1</xdr:col>
      <xdr:colOff>565785</xdr:colOff>
      <xdr:row>5</xdr:row>
      <xdr:rowOff>26670</xdr:rowOff>
    </xdr:to>
    <xdr:pic>
      <xdr:nvPicPr>
        <xdr:cNvPr id="10" name="Image 9" descr="IPV+_dax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7640" y="83820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586740</xdr:colOff>
      <xdr:row>0</xdr:row>
      <xdr:rowOff>114300</xdr:rowOff>
    </xdr:from>
    <xdr:to>
      <xdr:col>8</xdr:col>
      <xdr:colOff>192405</xdr:colOff>
      <xdr:row>5</xdr:row>
      <xdr:rowOff>57150</xdr:rowOff>
    </xdr:to>
    <xdr:pic>
      <xdr:nvPicPr>
        <xdr:cNvPr id="11" name="Image 10" descr="IPV+_dax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341620" y="114300"/>
          <a:ext cx="1190625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144780</xdr:rowOff>
    </xdr:from>
    <xdr:to>
      <xdr:col>0</xdr:col>
      <xdr:colOff>1381125</xdr:colOff>
      <xdr:row>1</xdr:row>
      <xdr:rowOff>1002030</xdr:rowOff>
    </xdr:to>
    <xdr:pic>
      <xdr:nvPicPr>
        <xdr:cNvPr id="4" name="Image 3" descr="IPV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35280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1844040</xdr:colOff>
      <xdr:row>1</xdr:row>
      <xdr:rowOff>152400</xdr:rowOff>
    </xdr:from>
    <xdr:to>
      <xdr:col>0</xdr:col>
      <xdr:colOff>2506980</xdr:colOff>
      <xdr:row>1</xdr:row>
      <xdr:rowOff>816429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4040" y="342900"/>
          <a:ext cx="662940" cy="6640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2621281</xdr:colOff>
      <xdr:row>1</xdr:row>
      <xdr:rowOff>274320</xdr:rowOff>
    </xdr:from>
    <xdr:to>
      <xdr:col>1</xdr:col>
      <xdr:colOff>75285</xdr:colOff>
      <xdr:row>1</xdr:row>
      <xdr:rowOff>739140</xdr:rowOff>
    </xdr:to>
    <xdr:pic>
      <xdr:nvPicPr>
        <xdr:cNvPr id="6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621281" y="464820"/>
          <a:ext cx="517244" cy="46482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</xdr:row>
      <xdr:rowOff>152400</xdr:rowOff>
    </xdr:from>
    <xdr:to>
      <xdr:col>0</xdr:col>
      <xdr:colOff>1312545</xdr:colOff>
      <xdr:row>1</xdr:row>
      <xdr:rowOff>1009650</xdr:rowOff>
    </xdr:to>
    <xdr:pic>
      <xdr:nvPicPr>
        <xdr:cNvPr id="4" name="Image 3" descr="IPV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" y="342900"/>
          <a:ext cx="119062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1935480</xdr:colOff>
      <xdr:row>1</xdr:row>
      <xdr:rowOff>106680</xdr:rowOff>
    </xdr:from>
    <xdr:to>
      <xdr:col>0</xdr:col>
      <xdr:colOff>2598420</xdr:colOff>
      <xdr:row>1</xdr:row>
      <xdr:rowOff>770709</xdr:rowOff>
    </xdr:to>
    <xdr:pic>
      <xdr:nvPicPr>
        <xdr:cNvPr id="5" name="Picture 1" descr="http://claude.prouvay.pagesperso-orange.fr/Images/icone-accueil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35480" y="297180"/>
          <a:ext cx="662940" cy="66402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2697480</xdr:colOff>
      <xdr:row>1</xdr:row>
      <xdr:rowOff>236220</xdr:rowOff>
    </xdr:from>
    <xdr:to>
      <xdr:col>1</xdr:col>
      <xdr:colOff>151484</xdr:colOff>
      <xdr:row>1</xdr:row>
      <xdr:rowOff>701040</xdr:rowOff>
    </xdr:to>
    <xdr:pic>
      <xdr:nvPicPr>
        <xdr:cNvPr id="6" name="Picture 1" descr="https://encrypted-tbn2.gstatic.com/images?q=tbn:ANd9GcTtqai28ynXQVqzgS6ywtixLNAD04TneWPL4XpJKwcm_ObgKvo0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3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697480" y="426720"/>
          <a:ext cx="517244" cy="4648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baseColWidth="10" defaultColWidth="11.5546875" defaultRowHeight="14.4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6640625" customWidth="1"/>
    <col min="2" max="2" width="10.33203125" customWidth="1"/>
    <col min="3" max="29" width="4.88671875" customWidth="1"/>
  </cols>
  <sheetData>
    <row r="1" spans="1:29" ht="15" thickBo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97.2" customHeight="1">
      <c r="A2" s="40" t="s">
        <v>83</v>
      </c>
      <c r="B2" s="41" t="s">
        <v>111</v>
      </c>
      <c r="C2" s="41" t="s">
        <v>0</v>
      </c>
      <c r="D2" s="41" t="s">
        <v>1</v>
      </c>
      <c r="E2" s="41" t="s">
        <v>2</v>
      </c>
      <c r="F2" s="41" t="s">
        <v>3</v>
      </c>
      <c r="G2" s="41" t="s">
        <v>4</v>
      </c>
      <c r="H2" s="41" t="s">
        <v>5</v>
      </c>
      <c r="I2" s="41" t="s">
        <v>6</v>
      </c>
      <c r="J2" s="41" t="s">
        <v>7</v>
      </c>
      <c r="K2" s="41" t="s">
        <v>8</v>
      </c>
      <c r="L2" s="41" t="s">
        <v>9</v>
      </c>
      <c r="M2" s="41" t="s">
        <v>10</v>
      </c>
      <c r="N2" s="41" t="s">
        <v>11</v>
      </c>
      <c r="O2" s="41" t="s">
        <v>12</v>
      </c>
      <c r="P2" s="41" t="s">
        <v>13</v>
      </c>
      <c r="Q2" s="41" t="s">
        <v>14</v>
      </c>
      <c r="R2" s="41" t="s">
        <v>15</v>
      </c>
      <c r="S2" s="41" t="s">
        <v>16</v>
      </c>
      <c r="T2" s="41" t="s">
        <v>17</v>
      </c>
      <c r="U2" s="41" t="s">
        <v>18</v>
      </c>
      <c r="V2" s="41" t="s">
        <v>19</v>
      </c>
      <c r="W2" s="41" t="s">
        <v>20</v>
      </c>
      <c r="X2" s="41" t="s">
        <v>21</v>
      </c>
      <c r="Y2" s="41" t="s">
        <v>22</v>
      </c>
      <c r="Z2" s="41" t="s">
        <v>23</v>
      </c>
      <c r="AA2" s="41" t="s">
        <v>24</v>
      </c>
      <c r="AB2" s="41"/>
      <c r="AC2" s="42" t="s">
        <v>25</v>
      </c>
    </row>
    <row r="3" spans="1:29">
      <c r="A3" s="4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4"/>
    </row>
    <row r="4" spans="1:29">
      <c r="A4" s="4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4"/>
    </row>
    <row r="5" spans="1:29">
      <c r="A5" s="4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4"/>
    </row>
    <row r="6" spans="1:29">
      <c r="A6" s="4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4"/>
    </row>
    <row r="7" spans="1:29" ht="15.6" customHeight="1">
      <c r="A7" s="30" t="s">
        <v>84</v>
      </c>
      <c r="B7" s="35">
        <f>AVERAGE(B8:B16)</f>
        <v>2.7777777777777777</v>
      </c>
      <c r="C7" s="35">
        <f>AVERAGE(C8:C16)</f>
        <v>3.2222222222222223</v>
      </c>
      <c r="D7" s="35">
        <f t="shared" ref="D7:AC7" si="0">AVERAGE(D8:D16)</f>
        <v>2.7777777777777777</v>
      </c>
      <c r="E7" s="35">
        <f t="shared" si="0"/>
        <v>2.3333333333333335</v>
      </c>
      <c r="F7" s="35">
        <f t="shared" si="0"/>
        <v>3.3333333333333335</v>
      </c>
      <c r="G7" s="35">
        <f t="shared" si="0"/>
        <v>2.7777777777777777</v>
      </c>
      <c r="H7" s="35">
        <f t="shared" si="0"/>
        <v>3.2222222222222223</v>
      </c>
      <c r="I7" s="35">
        <f t="shared" si="0"/>
        <v>2.6666666666666665</v>
      </c>
      <c r="J7" s="35">
        <f t="shared" si="0"/>
        <v>2.3333333333333335</v>
      </c>
      <c r="K7" s="35">
        <f t="shared" si="0"/>
        <v>2.7777777777777777</v>
      </c>
      <c r="L7" s="35">
        <f t="shared" si="0"/>
        <v>2.8888888888888888</v>
      </c>
      <c r="M7" s="35">
        <f t="shared" si="0"/>
        <v>3</v>
      </c>
      <c r="N7" s="35">
        <f t="shared" si="0"/>
        <v>2.8888888888888888</v>
      </c>
      <c r="O7" s="35">
        <f t="shared" si="0"/>
        <v>3.2222222222222223</v>
      </c>
      <c r="P7" s="35">
        <f t="shared" si="0"/>
        <v>3</v>
      </c>
      <c r="Q7" s="35">
        <f t="shared" si="0"/>
        <v>3</v>
      </c>
      <c r="R7" s="35">
        <f t="shared" si="0"/>
        <v>2.5555555555555554</v>
      </c>
      <c r="S7" s="35">
        <f t="shared" si="0"/>
        <v>2.4444444444444446</v>
      </c>
      <c r="T7" s="35">
        <f t="shared" si="0"/>
        <v>3.1111111111111112</v>
      </c>
      <c r="U7" s="35">
        <f t="shared" si="0"/>
        <v>2.7777777777777777</v>
      </c>
      <c r="V7" s="35">
        <f t="shared" si="0"/>
        <v>2.6666666666666665</v>
      </c>
      <c r="W7" s="35">
        <f t="shared" si="0"/>
        <v>3</v>
      </c>
      <c r="X7" s="35">
        <f t="shared" si="0"/>
        <v>2.2222222222222223</v>
      </c>
      <c r="Y7" s="35">
        <f t="shared" si="0"/>
        <v>2.8888888888888888</v>
      </c>
      <c r="Z7" s="35">
        <f t="shared" si="0"/>
        <v>3.4444444444444446</v>
      </c>
      <c r="AA7" s="35">
        <f t="shared" si="0"/>
        <v>2.6666666666666665</v>
      </c>
      <c r="AB7" s="35">
        <f t="shared" si="0"/>
        <v>3.3333333333333335</v>
      </c>
      <c r="AC7" s="45">
        <f t="shared" si="0"/>
        <v>2.7777777777777777</v>
      </c>
    </row>
    <row r="8" spans="1:29" ht="15" customHeight="1">
      <c r="A8" s="14" t="s">
        <v>35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4">
        <v>2</v>
      </c>
    </row>
    <row r="9" spans="1:29" ht="15" customHeight="1">
      <c r="A9" s="14" t="s">
        <v>85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4">
        <v>3</v>
      </c>
    </row>
    <row r="10" spans="1:29" ht="15" customHeight="1">
      <c r="A10" s="14" t="s">
        <v>86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4">
        <v>3</v>
      </c>
    </row>
    <row r="11" spans="1:29" ht="15" customHeight="1">
      <c r="A11" s="14" t="s">
        <v>87</v>
      </c>
      <c r="B11" s="8">
        <v>1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4">
        <v>3</v>
      </c>
    </row>
    <row r="12" spans="1:29" ht="15" customHeight="1">
      <c r="A12" s="16" t="s">
        <v>88</v>
      </c>
      <c r="B12" s="9">
        <v>3</v>
      </c>
      <c r="C12" s="1">
        <v>4</v>
      </c>
      <c r="D12" s="1">
        <v>3</v>
      </c>
      <c r="E12" s="1">
        <v>2</v>
      </c>
      <c r="F12" s="1">
        <v>2</v>
      </c>
      <c r="G12" s="9">
        <v>3</v>
      </c>
      <c r="H12" s="1">
        <v>4</v>
      </c>
      <c r="I12" s="1">
        <v>3</v>
      </c>
      <c r="J12" s="1">
        <v>2</v>
      </c>
      <c r="K12" s="1">
        <v>2</v>
      </c>
      <c r="L12" s="9">
        <v>3</v>
      </c>
      <c r="M12" s="1">
        <v>4</v>
      </c>
      <c r="N12" s="9">
        <v>3</v>
      </c>
      <c r="O12" s="9">
        <v>3</v>
      </c>
      <c r="P12" s="9">
        <v>3</v>
      </c>
      <c r="Q12" s="1">
        <v>4</v>
      </c>
      <c r="R12" s="1">
        <v>3</v>
      </c>
      <c r="S12" s="1">
        <v>2</v>
      </c>
      <c r="T12" s="1">
        <v>2</v>
      </c>
      <c r="U12" s="9">
        <v>3</v>
      </c>
      <c r="V12" s="1">
        <v>4</v>
      </c>
      <c r="W12" s="1">
        <v>3</v>
      </c>
      <c r="X12" s="1">
        <v>2</v>
      </c>
      <c r="Y12" s="1">
        <v>2</v>
      </c>
      <c r="Z12" s="1">
        <v>2</v>
      </c>
      <c r="AA12" s="9">
        <v>3</v>
      </c>
      <c r="AB12" s="1">
        <v>4</v>
      </c>
      <c r="AC12" s="44">
        <v>3</v>
      </c>
    </row>
    <row r="13" spans="1:29" ht="15" customHeight="1">
      <c r="A13" s="14" t="s">
        <v>89</v>
      </c>
      <c r="B13" s="8">
        <v>3</v>
      </c>
      <c r="C13" s="1">
        <v>3</v>
      </c>
      <c r="D13" s="1">
        <v>3</v>
      </c>
      <c r="E13" s="1">
        <v>3</v>
      </c>
      <c r="F13" s="9">
        <v>3</v>
      </c>
      <c r="G13" s="9">
        <v>3</v>
      </c>
      <c r="H13" s="9">
        <v>4</v>
      </c>
      <c r="I13" s="1">
        <v>3</v>
      </c>
      <c r="J13" s="1">
        <v>3</v>
      </c>
      <c r="K13" s="1">
        <v>1</v>
      </c>
      <c r="L13" s="1">
        <v>3</v>
      </c>
      <c r="M13" s="9">
        <v>3</v>
      </c>
      <c r="N13" s="9">
        <v>3</v>
      </c>
      <c r="O13" s="9">
        <v>4</v>
      </c>
      <c r="P13" s="1">
        <v>3</v>
      </c>
      <c r="Q13" s="9">
        <v>2</v>
      </c>
      <c r="R13" s="9">
        <v>3</v>
      </c>
      <c r="S13" s="9">
        <v>3</v>
      </c>
      <c r="T13" s="1">
        <v>3</v>
      </c>
      <c r="U13" s="1">
        <v>3</v>
      </c>
      <c r="V13" s="1">
        <v>2</v>
      </c>
      <c r="W13" s="1">
        <v>4</v>
      </c>
      <c r="X13" s="8">
        <v>4</v>
      </c>
      <c r="Y13" s="1">
        <v>1</v>
      </c>
      <c r="Z13" s="1">
        <v>4</v>
      </c>
      <c r="AA13" s="1">
        <v>4</v>
      </c>
      <c r="AB13" s="8">
        <v>3</v>
      </c>
      <c r="AC13" s="1">
        <v>3</v>
      </c>
    </row>
    <row r="14" spans="1:29" ht="15" customHeight="1">
      <c r="A14" s="14" t="s">
        <v>90</v>
      </c>
      <c r="B14" s="8">
        <v>3</v>
      </c>
      <c r="C14" s="1">
        <v>4</v>
      </c>
      <c r="D14" s="1">
        <v>3</v>
      </c>
      <c r="E14" s="1">
        <v>4</v>
      </c>
      <c r="F14" s="9">
        <v>3</v>
      </c>
      <c r="G14" s="9">
        <v>3</v>
      </c>
      <c r="H14" s="9">
        <v>3</v>
      </c>
      <c r="I14" s="1">
        <v>4</v>
      </c>
      <c r="J14" s="1">
        <v>3</v>
      </c>
      <c r="K14" s="1">
        <v>2</v>
      </c>
      <c r="L14" s="1">
        <v>4</v>
      </c>
      <c r="M14" s="9">
        <v>3</v>
      </c>
      <c r="N14" s="9">
        <v>3</v>
      </c>
      <c r="O14" s="9">
        <v>3</v>
      </c>
      <c r="P14" s="1">
        <v>3</v>
      </c>
      <c r="Q14" s="9">
        <v>3</v>
      </c>
      <c r="R14" s="9">
        <v>3</v>
      </c>
      <c r="S14" s="9">
        <v>4</v>
      </c>
      <c r="T14" s="1">
        <v>3</v>
      </c>
      <c r="U14" s="1">
        <v>3</v>
      </c>
      <c r="V14" s="1">
        <v>1</v>
      </c>
      <c r="W14" s="1">
        <v>3</v>
      </c>
      <c r="X14" s="8">
        <v>1</v>
      </c>
      <c r="Y14" s="1">
        <v>2</v>
      </c>
      <c r="Z14" s="1">
        <v>4</v>
      </c>
      <c r="AA14" s="1">
        <v>4</v>
      </c>
      <c r="AB14" s="8">
        <v>4</v>
      </c>
      <c r="AC14" s="1">
        <v>3</v>
      </c>
    </row>
    <row r="15" spans="1:29" ht="15" customHeight="1">
      <c r="A15" s="14" t="s">
        <v>71</v>
      </c>
      <c r="B15" s="8">
        <v>3</v>
      </c>
      <c r="C15" s="1">
        <v>3</v>
      </c>
      <c r="D15" s="9">
        <v>2</v>
      </c>
      <c r="E15" s="9">
        <v>3</v>
      </c>
      <c r="F15" s="9">
        <v>3</v>
      </c>
      <c r="G15" s="1">
        <v>3</v>
      </c>
      <c r="H15" s="1">
        <v>3</v>
      </c>
      <c r="I15" s="1">
        <v>2</v>
      </c>
      <c r="J15" s="1">
        <v>4</v>
      </c>
      <c r="K15" s="8">
        <v>4</v>
      </c>
      <c r="L15" s="1">
        <v>3</v>
      </c>
      <c r="M15" s="9">
        <v>2</v>
      </c>
      <c r="N15" s="9">
        <v>3</v>
      </c>
      <c r="O15" s="9">
        <v>3</v>
      </c>
      <c r="P15" s="1">
        <v>3</v>
      </c>
      <c r="Q15" s="1">
        <v>3</v>
      </c>
      <c r="R15" s="1">
        <v>2</v>
      </c>
      <c r="S15" s="1">
        <v>4</v>
      </c>
      <c r="T15" s="8">
        <v>4</v>
      </c>
      <c r="U15" s="1">
        <v>3</v>
      </c>
      <c r="V15" s="9">
        <v>2</v>
      </c>
      <c r="W15" s="9">
        <v>3</v>
      </c>
      <c r="X15" s="9">
        <v>3</v>
      </c>
      <c r="Y15" s="1">
        <v>3</v>
      </c>
      <c r="Z15" s="1">
        <v>3</v>
      </c>
      <c r="AA15" s="1">
        <v>2</v>
      </c>
      <c r="AB15" s="1">
        <v>4</v>
      </c>
      <c r="AC15" s="8">
        <v>4</v>
      </c>
    </row>
    <row r="16" spans="1:29" ht="15" customHeight="1">
      <c r="A16" s="14" t="s">
        <v>91</v>
      </c>
      <c r="B16" s="8">
        <v>3</v>
      </c>
      <c r="C16" s="1">
        <v>3</v>
      </c>
      <c r="D16" s="9">
        <v>3</v>
      </c>
      <c r="E16" s="9">
        <v>3</v>
      </c>
      <c r="F16" s="9">
        <v>4</v>
      </c>
      <c r="G16" s="1">
        <v>3</v>
      </c>
      <c r="H16" s="1">
        <v>3</v>
      </c>
      <c r="I16" s="1">
        <v>1</v>
      </c>
      <c r="J16" s="1">
        <v>3</v>
      </c>
      <c r="K16" s="8">
        <v>1</v>
      </c>
      <c r="L16" s="1">
        <v>3</v>
      </c>
      <c r="M16" s="9">
        <v>3</v>
      </c>
      <c r="N16" s="9">
        <v>3</v>
      </c>
      <c r="O16" s="9">
        <v>4</v>
      </c>
      <c r="P16" s="1">
        <v>3</v>
      </c>
      <c r="Q16" s="1">
        <v>3</v>
      </c>
      <c r="R16" s="1">
        <v>1</v>
      </c>
      <c r="S16" s="1">
        <v>3</v>
      </c>
      <c r="T16" s="8">
        <v>1</v>
      </c>
      <c r="U16" s="1">
        <v>3</v>
      </c>
      <c r="V16" s="9">
        <v>3</v>
      </c>
      <c r="W16" s="9">
        <v>3</v>
      </c>
      <c r="X16" s="9">
        <v>4</v>
      </c>
      <c r="Y16" s="1">
        <v>3</v>
      </c>
      <c r="Z16" s="1">
        <v>3</v>
      </c>
      <c r="AA16" s="1">
        <v>1</v>
      </c>
      <c r="AB16" s="1">
        <v>3</v>
      </c>
      <c r="AC16" s="8">
        <v>1</v>
      </c>
    </row>
    <row r="17" spans="1:29" ht="15" customHeight="1">
      <c r="A17" s="146" t="s">
        <v>92</v>
      </c>
      <c r="B17" s="36">
        <f>AVERAGE(B18:B25)</f>
        <v>2.625</v>
      </c>
      <c r="C17" s="36">
        <f t="shared" ref="C17:AC17" si="1">AVERAGE(B18:B25)</f>
        <v>2.625</v>
      </c>
      <c r="D17" s="36">
        <f t="shared" si="1"/>
        <v>2.7142857142857144</v>
      </c>
      <c r="E17" s="36">
        <f t="shared" si="1"/>
        <v>2.5714285714285716</v>
      </c>
      <c r="F17" s="36">
        <f t="shared" si="1"/>
        <v>2.8571428571428572</v>
      </c>
      <c r="G17" s="36">
        <f t="shared" si="1"/>
        <v>2.4285714285714284</v>
      </c>
      <c r="H17" s="36">
        <f t="shared" si="1"/>
        <v>2.2857142857142856</v>
      </c>
      <c r="I17" s="36">
        <f t="shared" si="1"/>
        <v>3</v>
      </c>
      <c r="J17" s="36">
        <f t="shared" si="1"/>
        <v>3.1428571428571428</v>
      </c>
      <c r="K17" s="36">
        <f t="shared" si="1"/>
        <v>2.4285714285714284</v>
      </c>
      <c r="L17" s="36">
        <f t="shared" si="1"/>
        <v>2</v>
      </c>
      <c r="M17" s="36">
        <f t="shared" si="1"/>
        <v>2.4285714285714284</v>
      </c>
      <c r="N17" s="36">
        <f t="shared" si="1"/>
        <v>2.7142857142857144</v>
      </c>
      <c r="O17" s="36">
        <f t="shared" si="1"/>
        <v>2.4285714285714284</v>
      </c>
      <c r="P17" s="36">
        <f t="shared" si="1"/>
        <v>2.4285714285714284</v>
      </c>
      <c r="Q17" s="36">
        <f t="shared" si="1"/>
        <v>2.7142857142857144</v>
      </c>
      <c r="R17" s="36">
        <f t="shared" si="1"/>
        <v>2.5714285714285716</v>
      </c>
      <c r="S17" s="36">
        <f t="shared" si="1"/>
        <v>2</v>
      </c>
      <c r="T17" s="36">
        <f t="shared" si="1"/>
        <v>1.5714285714285714</v>
      </c>
      <c r="U17" s="36">
        <f t="shared" si="1"/>
        <v>2.2857142857142856</v>
      </c>
      <c r="V17" s="36">
        <f t="shared" si="1"/>
        <v>2.8571428571428572</v>
      </c>
      <c r="W17" s="36">
        <f t="shared" si="1"/>
        <v>3</v>
      </c>
      <c r="X17" s="36">
        <f t="shared" si="1"/>
        <v>2</v>
      </c>
      <c r="Y17" s="36">
        <f t="shared" si="1"/>
        <v>3</v>
      </c>
      <c r="Z17" s="36">
        <f t="shared" si="1"/>
        <v>2.7142857142857144</v>
      </c>
      <c r="AA17" s="36">
        <f t="shared" si="1"/>
        <v>2.5714285714285716</v>
      </c>
      <c r="AB17" s="36">
        <f t="shared" si="1"/>
        <v>2</v>
      </c>
      <c r="AC17" s="46">
        <f t="shared" si="1"/>
        <v>1.5714285714285714</v>
      </c>
    </row>
    <row r="18" spans="1:29" ht="15" customHeight="1">
      <c r="A18" s="14" t="s">
        <v>87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4">
        <v>1</v>
      </c>
    </row>
    <row r="19" spans="1:29" ht="15" customHeight="1">
      <c r="A19" s="14" t="s">
        <v>93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4">
        <v>2</v>
      </c>
    </row>
    <row r="20" spans="1:29" ht="15" customHeight="1">
      <c r="A20" s="14" t="s">
        <v>94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4">
        <v>3</v>
      </c>
    </row>
    <row r="21" spans="1:29" ht="15" customHeight="1">
      <c r="A21" s="18" t="s">
        <v>95</v>
      </c>
      <c r="B21" s="8">
        <v>2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4">
        <v>4</v>
      </c>
    </row>
    <row r="22" spans="1:29" ht="15" customHeight="1">
      <c r="A22" s="14" t="s">
        <v>71</v>
      </c>
      <c r="B22" s="9">
        <v>3</v>
      </c>
      <c r="C22" s="1">
        <v>4</v>
      </c>
      <c r="D22" s="1">
        <v>3</v>
      </c>
      <c r="E22" s="1">
        <v>4</v>
      </c>
      <c r="F22" s="9">
        <v>3</v>
      </c>
      <c r="G22" s="9">
        <v>3</v>
      </c>
      <c r="H22" s="9">
        <v>3</v>
      </c>
      <c r="I22" s="1">
        <v>4</v>
      </c>
      <c r="J22" s="1">
        <v>3</v>
      </c>
      <c r="K22" s="1">
        <v>2</v>
      </c>
      <c r="L22" s="1">
        <v>4</v>
      </c>
      <c r="M22" s="9">
        <v>3</v>
      </c>
      <c r="N22" s="9">
        <v>3</v>
      </c>
      <c r="O22" s="9">
        <v>3</v>
      </c>
      <c r="P22" s="1">
        <v>4</v>
      </c>
      <c r="Q22" s="1">
        <v>3</v>
      </c>
      <c r="R22" s="1">
        <v>2</v>
      </c>
      <c r="S22" s="1">
        <v>1</v>
      </c>
      <c r="T22" s="1">
        <v>4</v>
      </c>
      <c r="U22" s="1">
        <v>4</v>
      </c>
      <c r="V22" s="9">
        <v>3</v>
      </c>
      <c r="W22" s="9">
        <v>3</v>
      </c>
      <c r="X22" s="9">
        <v>3</v>
      </c>
      <c r="Y22" s="1">
        <v>4</v>
      </c>
      <c r="Z22" s="1">
        <v>3</v>
      </c>
      <c r="AA22" s="1">
        <v>2</v>
      </c>
      <c r="AB22" s="1">
        <v>1</v>
      </c>
      <c r="AC22" s="44">
        <v>2</v>
      </c>
    </row>
    <row r="23" spans="1:29" ht="15" customHeight="1">
      <c r="A23" s="14" t="s">
        <v>96</v>
      </c>
      <c r="B23" s="8">
        <v>2</v>
      </c>
      <c r="C23" s="1">
        <v>1</v>
      </c>
      <c r="D23" s="1">
        <v>1</v>
      </c>
      <c r="E23" s="9">
        <v>3</v>
      </c>
      <c r="F23" s="9">
        <v>1</v>
      </c>
      <c r="G23" s="9">
        <v>2</v>
      </c>
      <c r="H23" s="1">
        <v>3</v>
      </c>
      <c r="I23" s="1">
        <v>3</v>
      </c>
      <c r="J23" s="1">
        <v>1</v>
      </c>
      <c r="K23" s="1">
        <v>2</v>
      </c>
      <c r="L23" s="1">
        <v>1</v>
      </c>
      <c r="M23" s="1">
        <v>1</v>
      </c>
      <c r="N23" s="9">
        <v>3</v>
      </c>
      <c r="O23" s="9">
        <v>1</v>
      </c>
      <c r="P23" s="1">
        <v>1</v>
      </c>
      <c r="Q23" s="1">
        <v>1</v>
      </c>
      <c r="R23" s="9">
        <v>3</v>
      </c>
      <c r="S23" s="9">
        <v>1</v>
      </c>
      <c r="T23" s="9">
        <v>2</v>
      </c>
      <c r="U23" s="1">
        <v>3</v>
      </c>
      <c r="V23" s="1">
        <v>3</v>
      </c>
      <c r="W23" s="1">
        <v>1</v>
      </c>
      <c r="X23" s="1">
        <v>2</v>
      </c>
      <c r="Y23" s="1">
        <v>1</v>
      </c>
      <c r="Z23" s="1">
        <v>1</v>
      </c>
      <c r="AA23" s="9">
        <v>3</v>
      </c>
      <c r="AB23" s="9">
        <v>1</v>
      </c>
      <c r="AC23" s="1">
        <v>1</v>
      </c>
    </row>
    <row r="24" spans="1:29" ht="15" customHeight="1">
      <c r="A24" s="14" t="s">
        <v>97</v>
      </c>
      <c r="B24" s="8">
        <v>2</v>
      </c>
      <c r="C24" s="1">
        <v>2</v>
      </c>
      <c r="D24" s="1">
        <v>3</v>
      </c>
      <c r="E24" s="9">
        <v>3</v>
      </c>
      <c r="F24" s="9">
        <v>1</v>
      </c>
      <c r="G24" s="9">
        <v>3</v>
      </c>
      <c r="H24" s="1">
        <v>3</v>
      </c>
      <c r="I24" s="1">
        <v>3</v>
      </c>
      <c r="J24" s="1">
        <v>2</v>
      </c>
      <c r="K24" s="1">
        <v>4</v>
      </c>
      <c r="L24" s="1">
        <v>2</v>
      </c>
      <c r="M24" s="1">
        <v>3</v>
      </c>
      <c r="N24" s="9">
        <v>3</v>
      </c>
      <c r="O24" s="9">
        <v>1</v>
      </c>
      <c r="P24" s="1">
        <v>2</v>
      </c>
      <c r="Q24" s="1">
        <v>3</v>
      </c>
      <c r="R24" s="9">
        <v>3</v>
      </c>
      <c r="S24" s="9">
        <v>1</v>
      </c>
      <c r="T24" s="9">
        <v>3</v>
      </c>
      <c r="U24" s="1">
        <v>3</v>
      </c>
      <c r="V24" s="1">
        <v>3</v>
      </c>
      <c r="W24" s="1">
        <v>2</v>
      </c>
      <c r="X24" s="1">
        <v>4</v>
      </c>
      <c r="Y24" s="1">
        <v>2</v>
      </c>
      <c r="Z24" s="1">
        <v>3</v>
      </c>
      <c r="AA24" s="9">
        <v>3</v>
      </c>
      <c r="AB24" s="9">
        <v>1</v>
      </c>
      <c r="AC24" s="1">
        <v>2</v>
      </c>
    </row>
    <row r="25" spans="1:29" ht="15" customHeight="1">
      <c r="A25" s="14" t="s">
        <v>98</v>
      </c>
      <c r="B25" s="8">
        <v>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4"/>
    </row>
    <row r="26" spans="1:29" ht="15" customHeight="1">
      <c r="A26" s="147" t="s">
        <v>99</v>
      </c>
      <c r="B26" s="37">
        <f>AVERAGE(B27:B33)</f>
        <v>2.4</v>
      </c>
      <c r="C26" s="37">
        <f t="shared" ref="C26:AC26" si="2">AVERAGE(C27:C33)</f>
        <v>3.4</v>
      </c>
      <c r="D26" s="37">
        <f t="shared" si="2"/>
        <v>3</v>
      </c>
      <c r="E26" s="37">
        <f t="shared" si="2"/>
        <v>2.4</v>
      </c>
      <c r="F26" s="37">
        <f t="shared" si="2"/>
        <v>3</v>
      </c>
      <c r="G26" s="37">
        <f t="shared" si="2"/>
        <v>2.8</v>
      </c>
      <c r="H26" s="37">
        <f t="shared" si="2"/>
        <v>3.4</v>
      </c>
      <c r="I26" s="37">
        <f t="shared" si="2"/>
        <v>3.2</v>
      </c>
      <c r="J26" s="37">
        <f t="shared" si="2"/>
        <v>2.2000000000000002</v>
      </c>
      <c r="K26" s="37">
        <f t="shared" si="2"/>
        <v>2.4</v>
      </c>
      <c r="L26" s="37">
        <f t="shared" si="2"/>
        <v>3</v>
      </c>
      <c r="M26" s="37">
        <f t="shared" si="2"/>
        <v>3.2</v>
      </c>
      <c r="N26" s="37">
        <f t="shared" si="2"/>
        <v>2.8</v>
      </c>
      <c r="O26" s="37">
        <f t="shared" si="2"/>
        <v>3.2</v>
      </c>
      <c r="P26" s="37">
        <f t="shared" si="2"/>
        <v>3.4</v>
      </c>
      <c r="Q26" s="37">
        <f t="shared" si="2"/>
        <v>3.2</v>
      </c>
      <c r="R26" s="37">
        <f t="shared" si="2"/>
        <v>2.4</v>
      </c>
      <c r="S26" s="37">
        <f t="shared" si="2"/>
        <v>1.2</v>
      </c>
      <c r="T26" s="37">
        <f t="shared" si="2"/>
        <v>3</v>
      </c>
      <c r="U26" s="37">
        <f t="shared" si="2"/>
        <v>3</v>
      </c>
      <c r="V26" s="37">
        <f t="shared" si="2"/>
        <v>3.2</v>
      </c>
      <c r="W26" s="37">
        <f t="shared" si="2"/>
        <v>3</v>
      </c>
      <c r="X26" s="37">
        <f t="shared" si="2"/>
        <v>2.4</v>
      </c>
      <c r="Y26" s="37">
        <f t="shared" si="2"/>
        <v>3.2</v>
      </c>
      <c r="Z26" s="37">
        <f t="shared" si="2"/>
        <v>3</v>
      </c>
      <c r="AA26" s="37">
        <f t="shared" si="2"/>
        <v>2.2000000000000002</v>
      </c>
      <c r="AB26" s="37">
        <f t="shared" si="2"/>
        <v>2.2000000000000002</v>
      </c>
      <c r="AC26" s="47">
        <f t="shared" si="2"/>
        <v>3</v>
      </c>
    </row>
    <row r="27" spans="1:29" ht="15" customHeight="1">
      <c r="A27" s="18" t="s">
        <v>100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4">
        <v>4</v>
      </c>
    </row>
    <row r="28" spans="1:29" ht="15" customHeight="1">
      <c r="A28" s="18" t="s">
        <v>101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4">
        <v>2</v>
      </c>
    </row>
    <row r="29" spans="1:29" ht="15" customHeight="1">
      <c r="A29" s="18" t="s">
        <v>102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4">
        <v>3</v>
      </c>
    </row>
    <row r="30" spans="1:29" ht="15" customHeight="1">
      <c r="A30" s="18" t="s">
        <v>103</v>
      </c>
      <c r="B30" s="8">
        <v>1</v>
      </c>
      <c r="C30" s="1">
        <v>3</v>
      </c>
      <c r="D30" s="1">
        <v>3</v>
      </c>
      <c r="E30" s="1">
        <v>1</v>
      </c>
      <c r="F30" s="1">
        <v>3</v>
      </c>
      <c r="G30" s="8">
        <v>1</v>
      </c>
      <c r="H30" s="1">
        <v>3</v>
      </c>
      <c r="I30" s="1">
        <v>3</v>
      </c>
      <c r="J30" s="1">
        <v>1</v>
      </c>
      <c r="K30" s="1">
        <v>3</v>
      </c>
      <c r="L30" s="8">
        <v>1</v>
      </c>
      <c r="M30" s="1">
        <v>3</v>
      </c>
      <c r="N30" s="9">
        <v>3</v>
      </c>
      <c r="O30" s="9">
        <v>3</v>
      </c>
      <c r="P30" s="9">
        <v>4</v>
      </c>
      <c r="Q30" s="1">
        <v>3</v>
      </c>
      <c r="R30" s="1">
        <v>3</v>
      </c>
      <c r="S30" s="1">
        <v>1</v>
      </c>
      <c r="T30" s="1">
        <v>3</v>
      </c>
      <c r="U30" s="8">
        <v>1</v>
      </c>
      <c r="V30" s="1">
        <v>3</v>
      </c>
      <c r="W30" s="1">
        <v>3</v>
      </c>
      <c r="X30" s="1">
        <v>1</v>
      </c>
      <c r="Y30" s="1">
        <v>3</v>
      </c>
      <c r="Z30" s="1">
        <v>3</v>
      </c>
      <c r="AA30" s="8">
        <v>1</v>
      </c>
      <c r="AB30" s="1">
        <v>3</v>
      </c>
      <c r="AC30" s="44">
        <v>3</v>
      </c>
    </row>
    <row r="31" spans="1:29" ht="15" customHeight="1">
      <c r="A31" s="14" t="s">
        <v>82</v>
      </c>
      <c r="B31" s="9">
        <v>3</v>
      </c>
      <c r="C31" s="1">
        <v>4</v>
      </c>
      <c r="D31" s="1">
        <v>3</v>
      </c>
      <c r="E31" s="1">
        <v>2</v>
      </c>
      <c r="F31" s="1">
        <v>2</v>
      </c>
      <c r="G31" s="9">
        <v>3</v>
      </c>
      <c r="H31" s="1">
        <v>4</v>
      </c>
      <c r="I31" s="1">
        <v>3</v>
      </c>
      <c r="J31" s="1">
        <v>2</v>
      </c>
      <c r="K31" s="1">
        <v>2</v>
      </c>
      <c r="L31" s="9">
        <v>3</v>
      </c>
      <c r="M31" s="1">
        <v>4</v>
      </c>
      <c r="N31" s="9">
        <v>3</v>
      </c>
      <c r="O31" s="9">
        <v>3</v>
      </c>
      <c r="P31" s="9">
        <v>3</v>
      </c>
      <c r="Q31" s="1">
        <v>4</v>
      </c>
      <c r="R31" s="1">
        <v>3</v>
      </c>
      <c r="S31" s="1">
        <v>2</v>
      </c>
      <c r="T31" s="1">
        <v>2</v>
      </c>
      <c r="U31" s="9">
        <v>3</v>
      </c>
      <c r="V31" s="1">
        <v>4</v>
      </c>
      <c r="W31" s="1">
        <v>3</v>
      </c>
      <c r="X31" s="1">
        <v>2</v>
      </c>
      <c r="Y31" s="1">
        <v>2</v>
      </c>
      <c r="Z31" s="1">
        <v>2</v>
      </c>
      <c r="AA31" s="9">
        <v>3</v>
      </c>
      <c r="AB31" s="1">
        <v>4</v>
      </c>
      <c r="AC31" s="44">
        <v>3</v>
      </c>
    </row>
    <row r="32" spans="1:29" ht="15" customHeight="1">
      <c r="A32" s="34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4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4"/>
    </row>
    <row r="34" spans="1:29" ht="13.95" customHeight="1">
      <c r="A34" s="145" t="s">
        <v>104</v>
      </c>
      <c r="B34" s="37">
        <f>AVERAGE(B35:B39)</f>
        <v>2.75</v>
      </c>
      <c r="C34" s="37">
        <f t="shared" ref="C34:AC34" si="3">AVERAGE(C35:C39)</f>
        <v>3.25</v>
      </c>
      <c r="D34" s="37">
        <f t="shared" si="3"/>
        <v>3</v>
      </c>
      <c r="E34" s="37">
        <f t="shared" si="3"/>
        <v>1.5</v>
      </c>
      <c r="F34" s="37">
        <f t="shared" si="3"/>
        <v>3.25</v>
      </c>
      <c r="G34" s="37">
        <f t="shared" si="3"/>
        <v>2.75</v>
      </c>
      <c r="H34" s="37">
        <f t="shared" si="3"/>
        <v>3.25</v>
      </c>
      <c r="I34" s="37">
        <f t="shared" si="3"/>
        <v>3</v>
      </c>
      <c r="J34" s="37">
        <f t="shared" si="3"/>
        <v>1.5</v>
      </c>
      <c r="K34" s="37">
        <f t="shared" si="3"/>
        <v>3.25</v>
      </c>
      <c r="L34" s="37">
        <f t="shared" si="3"/>
        <v>2.75</v>
      </c>
      <c r="M34" s="37">
        <f t="shared" si="3"/>
        <v>3.25</v>
      </c>
      <c r="N34" s="37">
        <f t="shared" si="3"/>
        <v>2.75</v>
      </c>
      <c r="O34" s="37">
        <f t="shared" si="3"/>
        <v>3</v>
      </c>
      <c r="P34" s="37">
        <f t="shared" si="3"/>
        <v>3</v>
      </c>
      <c r="Q34" s="37">
        <f t="shared" si="3"/>
        <v>3.25</v>
      </c>
      <c r="R34" s="37">
        <f t="shared" si="3"/>
        <v>3</v>
      </c>
      <c r="S34" s="37">
        <f t="shared" si="3"/>
        <v>1.5</v>
      </c>
      <c r="T34" s="37">
        <f t="shared" si="3"/>
        <v>3.25</v>
      </c>
      <c r="U34" s="37">
        <f t="shared" si="3"/>
        <v>2.75</v>
      </c>
      <c r="V34" s="37">
        <f t="shared" si="3"/>
        <v>3.25</v>
      </c>
      <c r="W34" s="37">
        <f t="shared" si="3"/>
        <v>3</v>
      </c>
      <c r="X34" s="37">
        <f t="shared" si="3"/>
        <v>1.5</v>
      </c>
      <c r="Y34" s="37">
        <f t="shared" si="3"/>
        <v>3.25</v>
      </c>
      <c r="Z34" s="37">
        <f t="shared" si="3"/>
        <v>3.25</v>
      </c>
      <c r="AA34" s="37">
        <f t="shared" si="3"/>
        <v>2.75</v>
      </c>
      <c r="AB34" s="37">
        <f t="shared" si="3"/>
        <v>3.25</v>
      </c>
      <c r="AC34" s="37">
        <f t="shared" si="3"/>
        <v>3</v>
      </c>
    </row>
    <row r="35" spans="1:29" ht="15" customHeight="1">
      <c r="A35" s="18" t="s">
        <v>62</v>
      </c>
      <c r="B35" s="8">
        <v>3</v>
      </c>
      <c r="C35" s="1">
        <v>3</v>
      </c>
      <c r="D35" s="1">
        <v>3</v>
      </c>
      <c r="E35" s="1">
        <v>1</v>
      </c>
      <c r="F35" s="1">
        <v>4</v>
      </c>
      <c r="G35" s="8">
        <v>3</v>
      </c>
      <c r="H35" s="1">
        <v>3</v>
      </c>
      <c r="I35" s="1">
        <v>3</v>
      </c>
      <c r="J35" s="1">
        <v>1</v>
      </c>
      <c r="K35" s="1">
        <v>4</v>
      </c>
      <c r="L35" s="8">
        <v>3</v>
      </c>
      <c r="M35" s="1">
        <v>3</v>
      </c>
      <c r="N35" s="9">
        <v>3</v>
      </c>
      <c r="O35" s="9">
        <v>3</v>
      </c>
      <c r="P35" s="9">
        <v>2</v>
      </c>
      <c r="Q35" s="1">
        <v>3</v>
      </c>
      <c r="R35" s="1">
        <v>3</v>
      </c>
      <c r="S35" s="1">
        <v>1</v>
      </c>
      <c r="T35" s="1">
        <v>4</v>
      </c>
      <c r="U35" s="8">
        <v>3</v>
      </c>
      <c r="V35" s="1">
        <v>3</v>
      </c>
      <c r="W35" s="1">
        <v>3</v>
      </c>
      <c r="X35" s="1">
        <v>1</v>
      </c>
      <c r="Y35" s="1">
        <v>4</v>
      </c>
      <c r="Z35" s="1">
        <v>4</v>
      </c>
      <c r="AA35" s="8">
        <v>3</v>
      </c>
      <c r="AB35" s="1">
        <v>3</v>
      </c>
      <c r="AC35" s="44">
        <v>3</v>
      </c>
    </row>
    <row r="36" spans="1:29" ht="15" customHeight="1">
      <c r="A36" s="14" t="s">
        <v>105</v>
      </c>
      <c r="B36" s="8">
        <v>4</v>
      </c>
      <c r="C36" s="1">
        <v>3</v>
      </c>
      <c r="D36" s="1">
        <v>3</v>
      </c>
      <c r="E36" s="1">
        <v>2</v>
      </c>
      <c r="F36" s="1">
        <v>4</v>
      </c>
      <c r="G36" s="8">
        <v>4</v>
      </c>
      <c r="H36" s="1">
        <v>3</v>
      </c>
      <c r="I36" s="1">
        <v>3</v>
      </c>
      <c r="J36" s="1">
        <v>2</v>
      </c>
      <c r="K36" s="1">
        <v>4</v>
      </c>
      <c r="L36" s="8">
        <v>4</v>
      </c>
      <c r="M36" s="1">
        <v>3</v>
      </c>
      <c r="N36" s="9">
        <v>2</v>
      </c>
      <c r="O36" s="9">
        <v>3</v>
      </c>
      <c r="P36" s="9">
        <v>3</v>
      </c>
      <c r="Q36" s="1">
        <v>3</v>
      </c>
      <c r="R36" s="1">
        <v>3</v>
      </c>
      <c r="S36" s="1">
        <v>2</v>
      </c>
      <c r="T36" s="1">
        <v>4</v>
      </c>
      <c r="U36" s="8">
        <v>4</v>
      </c>
      <c r="V36" s="1">
        <v>3</v>
      </c>
      <c r="W36" s="1">
        <v>3</v>
      </c>
      <c r="X36" s="1">
        <v>2</v>
      </c>
      <c r="Y36" s="1">
        <v>4</v>
      </c>
      <c r="Z36" s="1">
        <v>4</v>
      </c>
      <c r="AA36" s="8">
        <v>4</v>
      </c>
      <c r="AB36" s="1">
        <v>3</v>
      </c>
      <c r="AC36" s="44">
        <v>3</v>
      </c>
    </row>
    <row r="37" spans="1:29" ht="15" customHeight="1">
      <c r="A37" s="18" t="s">
        <v>106</v>
      </c>
      <c r="B37" s="8">
        <v>1</v>
      </c>
      <c r="C37" s="1">
        <v>3</v>
      </c>
      <c r="D37" s="1">
        <v>3</v>
      </c>
      <c r="E37" s="1">
        <v>1</v>
      </c>
      <c r="F37" s="1">
        <v>3</v>
      </c>
      <c r="G37" s="8">
        <v>1</v>
      </c>
      <c r="H37" s="1">
        <v>3</v>
      </c>
      <c r="I37" s="1">
        <v>3</v>
      </c>
      <c r="J37" s="1">
        <v>1</v>
      </c>
      <c r="K37" s="1">
        <v>3</v>
      </c>
      <c r="L37" s="8">
        <v>1</v>
      </c>
      <c r="M37" s="1">
        <v>3</v>
      </c>
      <c r="N37" s="9">
        <v>3</v>
      </c>
      <c r="O37" s="9">
        <v>3</v>
      </c>
      <c r="P37" s="9">
        <v>4</v>
      </c>
      <c r="Q37" s="1">
        <v>3</v>
      </c>
      <c r="R37" s="1">
        <v>3</v>
      </c>
      <c r="S37" s="1">
        <v>1</v>
      </c>
      <c r="T37" s="1">
        <v>3</v>
      </c>
      <c r="U37" s="8">
        <v>1</v>
      </c>
      <c r="V37" s="1">
        <v>3</v>
      </c>
      <c r="W37" s="1">
        <v>3</v>
      </c>
      <c r="X37" s="1">
        <v>1</v>
      </c>
      <c r="Y37" s="1">
        <v>3</v>
      </c>
      <c r="Z37" s="1">
        <v>3</v>
      </c>
      <c r="AA37" s="8">
        <v>1</v>
      </c>
      <c r="AB37" s="1">
        <v>3</v>
      </c>
      <c r="AC37" s="44">
        <v>3</v>
      </c>
    </row>
    <row r="38" spans="1:29" ht="15" customHeight="1">
      <c r="A38" s="14" t="s">
        <v>82</v>
      </c>
      <c r="B38" s="9">
        <v>3</v>
      </c>
      <c r="C38" s="1">
        <v>4</v>
      </c>
      <c r="D38" s="1">
        <v>3</v>
      </c>
      <c r="E38" s="1">
        <v>2</v>
      </c>
      <c r="F38" s="1">
        <v>2</v>
      </c>
      <c r="G38" s="9">
        <v>3</v>
      </c>
      <c r="H38" s="1">
        <v>4</v>
      </c>
      <c r="I38" s="1">
        <v>3</v>
      </c>
      <c r="J38" s="1">
        <v>2</v>
      </c>
      <c r="K38" s="1">
        <v>2</v>
      </c>
      <c r="L38" s="9">
        <v>3</v>
      </c>
      <c r="M38" s="1">
        <v>4</v>
      </c>
      <c r="N38" s="9">
        <v>3</v>
      </c>
      <c r="O38" s="9">
        <v>3</v>
      </c>
      <c r="P38" s="9">
        <v>3</v>
      </c>
      <c r="Q38" s="1">
        <v>4</v>
      </c>
      <c r="R38" s="1">
        <v>3</v>
      </c>
      <c r="S38" s="1">
        <v>2</v>
      </c>
      <c r="T38" s="1">
        <v>2</v>
      </c>
      <c r="U38" s="9">
        <v>3</v>
      </c>
      <c r="V38" s="1">
        <v>4</v>
      </c>
      <c r="W38" s="1">
        <v>3</v>
      </c>
      <c r="X38" s="1">
        <v>2</v>
      </c>
      <c r="Y38" s="1">
        <v>2</v>
      </c>
      <c r="Z38" s="1">
        <v>2</v>
      </c>
      <c r="AA38" s="9">
        <v>3</v>
      </c>
      <c r="AB38" s="1">
        <v>4</v>
      </c>
      <c r="AC38" s="44">
        <v>3</v>
      </c>
    </row>
    <row r="39" spans="1:29" ht="15" customHeight="1">
      <c r="A39" s="48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4"/>
    </row>
    <row r="40" spans="1:29" ht="15" thickBot="1">
      <c r="A40" s="49" t="s">
        <v>133</v>
      </c>
      <c r="B40" s="50">
        <f>AVERAGE(B26,B17,B7,B34,)</f>
        <v>2.1105555555555555</v>
      </c>
      <c r="C40" s="50">
        <f t="shared" ref="C40:AC40" si="4">AVERAGE(C26,C17,C7,C34)</f>
        <v>3.1243055555555559</v>
      </c>
      <c r="D40" s="50">
        <f t="shared" si="4"/>
        <v>2.873015873015873</v>
      </c>
      <c r="E40" s="50">
        <f t="shared" si="4"/>
        <v>2.2011904761904764</v>
      </c>
      <c r="F40" s="50">
        <f t="shared" si="4"/>
        <v>3.1101190476190479</v>
      </c>
      <c r="G40" s="50">
        <f t="shared" si="4"/>
        <v>2.6890873015873016</v>
      </c>
      <c r="H40" s="50">
        <f t="shared" si="4"/>
        <v>3.0394841269841271</v>
      </c>
      <c r="I40" s="50">
        <f t="shared" si="4"/>
        <v>2.9666666666666668</v>
      </c>
      <c r="J40" s="50">
        <f t="shared" si="4"/>
        <v>2.2940476190476193</v>
      </c>
      <c r="K40" s="50">
        <f t="shared" si="4"/>
        <v>2.7140873015873015</v>
      </c>
      <c r="L40" s="50">
        <f t="shared" si="4"/>
        <v>2.6597222222222223</v>
      </c>
      <c r="M40" s="50">
        <f t="shared" si="4"/>
        <v>2.969642857142857</v>
      </c>
      <c r="N40" s="50">
        <f t="shared" si="4"/>
        <v>2.7882936507936509</v>
      </c>
      <c r="O40" s="50">
        <f t="shared" si="4"/>
        <v>2.9626984126984128</v>
      </c>
      <c r="P40" s="50">
        <f t="shared" si="4"/>
        <v>2.9571428571428573</v>
      </c>
      <c r="Q40" s="50">
        <f t="shared" si="4"/>
        <v>3.0410714285714286</v>
      </c>
      <c r="R40" s="50">
        <f t="shared" si="4"/>
        <v>2.6317460317460317</v>
      </c>
      <c r="S40" s="50">
        <f t="shared" si="4"/>
        <v>1.7861111111111112</v>
      </c>
      <c r="T40" s="50">
        <f t="shared" si="4"/>
        <v>2.7331349206349205</v>
      </c>
      <c r="U40" s="50">
        <f t="shared" si="4"/>
        <v>2.7033730158730158</v>
      </c>
      <c r="V40" s="50">
        <f t="shared" si="4"/>
        <v>2.9934523809523808</v>
      </c>
      <c r="W40" s="50">
        <f t="shared" si="4"/>
        <v>3</v>
      </c>
      <c r="X40" s="50">
        <f t="shared" si="4"/>
        <v>2.0305555555555559</v>
      </c>
      <c r="Y40" s="50">
        <f t="shared" si="4"/>
        <v>3.0847222222222221</v>
      </c>
      <c r="Z40" s="50">
        <f t="shared" si="4"/>
        <v>3.1021825396825395</v>
      </c>
      <c r="AA40" s="50">
        <f t="shared" si="4"/>
        <v>2.5470238095238096</v>
      </c>
      <c r="AB40" s="50">
        <f t="shared" si="4"/>
        <v>2.6958333333333333</v>
      </c>
      <c r="AC40" s="51">
        <f t="shared" si="4"/>
        <v>2.587301587301587</v>
      </c>
    </row>
  </sheetData>
  <conditionalFormatting sqref="B27:AC33 B35:AC39 B8:AC16 B18:AC25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27:AC33 B35:AC39 B8:AC16 B18:AC25">
      <formula1>"0,1,2,3,4"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6640625" customWidth="1"/>
    <col min="2" max="2" width="10.33203125" customWidth="1"/>
    <col min="3" max="29" width="4.88671875" customWidth="1"/>
  </cols>
  <sheetData>
    <row r="1" spans="1:29" ht="15" thickBo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97.2" customHeight="1">
      <c r="A2" s="40" t="s">
        <v>44</v>
      </c>
      <c r="B2" s="41" t="s">
        <v>110</v>
      </c>
      <c r="C2" s="41" t="s">
        <v>0</v>
      </c>
      <c r="D2" s="41" t="s">
        <v>1</v>
      </c>
      <c r="E2" s="41" t="s">
        <v>2</v>
      </c>
      <c r="F2" s="41" t="s">
        <v>3</v>
      </c>
      <c r="G2" s="41" t="s">
        <v>4</v>
      </c>
      <c r="H2" s="41" t="s">
        <v>5</v>
      </c>
      <c r="I2" s="41" t="s">
        <v>6</v>
      </c>
      <c r="J2" s="41" t="s">
        <v>7</v>
      </c>
      <c r="K2" s="41" t="s">
        <v>8</v>
      </c>
      <c r="L2" s="41" t="s">
        <v>9</v>
      </c>
      <c r="M2" s="41" t="s">
        <v>10</v>
      </c>
      <c r="N2" s="41" t="s">
        <v>11</v>
      </c>
      <c r="O2" s="41" t="s">
        <v>12</v>
      </c>
      <c r="P2" s="41" t="s">
        <v>13</v>
      </c>
      <c r="Q2" s="41" t="s">
        <v>14</v>
      </c>
      <c r="R2" s="41" t="s">
        <v>15</v>
      </c>
      <c r="S2" s="41" t="s">
        <v>16</v>
      </c>
      <c r="T2" s="41" t="s">
        <v>17</v>
      </c>
      <c r="U2" s="41" t="s">
        <v>18</v>
      </c>
      <c r="V2" s="41" t="s">
        <v>19</v>
      </c>
      <c r="W2" s="41" t="s">
        <v>20</v>
      </c>
      <c r="X2" s="41" t="s">
        <v>21</v>
      </c>
      <c r="Y2" s="41" t="s">
        <v>22</v>
      </c>
      <c r="Z2" s="41" t="s">
        <v>23</v>
      </c>
      <c r="AA2" s="41" t="s">
        <v>24</v>
      </c>
      <c r="AB2" s="41"/>
      <c r="AC2" s="42" t="s">
        <v>25</v>
      </c>
    </row>
    <row r="3" spans="1:29">
      <c r="A3" s="4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4"/>
    </row>
    <row r="4" spans="1:29">
      <c r="A4" s="4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4"/>
    </row>
    <row r="5" spans="1:29">
      <c r="A5" s="4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4"/>
    </row>
    <row r="6" spans="1:29">
      <c r="A6" s="4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4"/>
    </row>
    <row r="7" spans="1:29" ht="15.6" customHeight="1" thickBot="1">
      <c r="A7" s="52" t="s">
        <v>46</v>
      </c>
      <c r="B7" s="35">
        <f>AVERAGE(B8:B16)</f>
        <v>3</v>
      </c>
      <c r="C7" s="35">
        <f>AVERAGE(C8:C16)</f>
        <v>3</v>
      </c>
      <c r="D7" s="35">
        <f t="shared" ref="D7:AC7" si="0">AVERAGE(D8:D16)</f>
        <v>2.6666666666666665</v>
      </c>
      <c r="E7" s="35">
        <f t="shared" si="0"/>
        <v>1.6666666666666667</v>
      </c>
      <c r="F7" s="35">
        <f t="shared" si="0"/>
        <v>4</v>
      </c>
      <c r="G7" s="35">
        <f t="shared" si="0"/>
        <v>3</v>
      </c>
      <c r="H7" s="35">
        <f t="shared" si="0"/>
        <v>3</v>
      </c>
      <c r="I7" s="35">
        <f t="shared" si="0"/>
        <v>2.6666666666666665</v>
      </c>
      <c r="J7" s="35">
        <f t="shared" si="0"/>
        <v>1.6666666666666667</v>
      </c>
      <c r="K7" s="35">
        <f t="shared" si="0"/>
        <v>4</v>
      </c>
      <c r="L7" s="35">
        <f t="shared" si="0"/>
        <v>3</v>
      </c>
      <c r="M7" s="35">
        <f t="shared" si="0"/>
        <v>3</v>
      </c>
      <c r="N7" s="35">
        <f t="shared" si="0"/>
        <v>2.6666666666666665</v>
      </c>
      <c r="O7" s="35">
        <f t="shared" si="0"/>
        <v>3</v>
      </c>
      <c r="P7" s="35">
        <f t="shared" si="0"/>
        <v>2.6666666666666665</v>
      </c>
      <c r="Q7" s="35">
        <f t="shared" si="0"/>
        <v>3</v>
      </c>
      <c r="R7" s="35">
        <f t="shared" si="0"/>
        <v>2.6666666666666665</v>
      </c>
      <c r="S7" s="35">
        <f t="shared" si="0"/>
        <v>1.6666666666666667</v>
      </c>
      <c r="T7" s="35">
        <f t="shared" si="0"/>
        <v>4</v>
      </c>
      <c r="U7" s="35">
        <f t="shared" si="0"/>
        <v>3</v>
      </c>
      <c r="V7" s="35">
        <f t="shared" si="0"/>
        <v>3</v>
      </c>
      <c r="W7" s="35">
        <f t="shared" si="0"/>
        <v>2.6666666666666665</v>
      </c>
      <c r="X7" s="35">
        <f t="shared" si="0"/>
        <v>1.6666666666666667</v>
      </c>
      <c r="Y7" s="35">
        <f t="shared" si="0"/>
        <v>4</v>
      </c>
      <c r="Z7" s="35">
        <f t="shared" si="0"/>
        <v>4</v>
      </c>
      <c r="AA7" s="35">
        <f t="shared" si="0"/>
        <v>3</v>
      </c>
      <c r="AB7" s="35">
        <f t="shared" si="0"/>
        <v>3</v>
      </c>
      <c r="AC7" s="45">
        <f t="shared" si="0"/>
        <v>2.6666666666666665</v>
      </c>
    </row>
    <row r="8" spans="1:29" ht="15" customHeight="1">
      <c r="A8" s="22" t="s">
        <v>47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4">
        <v>2</v>
      </c>
    </row>
    <row r="9" spans="1:29" ht="15" customHeight="1">
      <c r="A9" s="25" t="s">
        <v>48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4">
        <v>3</v>
      </c>
    </row>
    <row r="10" spans="1:29" ht="15" customHeight="1">
      <c r="A10" s="25" t="s">
        <v>49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4">
        <v>3</v>
      </c>
    </row>
    <row r="11" spans="1:29" ht="15" customHeight="1">
      <c r="A11" s="14"/>
      <c r="B11" s="8"/>
      <c r="C11" s="1"/>
      <c r="D11" s="1"/>
      <c r="E11" s="1"/>
      <c r="F11" s="1"/>
      <c r="G11" s="8"/>
      <c r="H11" s="1"/>
      <c r="I11" s="1"/>
      <c r="J11" s="1"/>
      <c r="K11" s="1"/>
      <c r="L11" s="8"/>
      <c r="M11" s="1"/>
      <c r="N11" s="9"/>
      <c r="O11" s="9"/>
      <c r="P11" s="9"/>
      <c r="Q11" s="1"/>
      <c r="R11" s="1"/>
      <c r="S11" s="1"/>
      <c r="T11" s="1"/>
      <c r="U11" s="8"/>
      <c r="V11" s="1"/>
      <c r="W11" s="1"/>
      <c r="X11" s="1"/>
      <c r="Y11" s="1"/>
      <c r="Z11" s="1"/>
      <c r="AA11" s="8"/>
      <c r="AB11" s="1"/>
      <c r="AC11" s="44"/>
    </row>
    <row r="12" spans="1:29" ht="15" customHeight="1">
      <c r="A12" s="14"/>
      <c r="B12" s="9"/>
      <c r="C12" s="1"/>
      <c r="D12" s="1"/>
      <c r="E12" s="1"/>
      <c r="F12" s="1"/>
      <c r="G12" s="9"/>
      <c r="H12" s="1"/>
      <c r="I12" s="1"/>
      <c r="J12" s="1"/>
      <c r="K12" s="1"/>
      <c r="L12" s="9"/>
      <c r="M12" s="1"/>
      <c r="N12" s="9"/>
      <c r="O12" s="9"/>
      <c r="P12" s="9"/>
      <c r="Q12" s="1"/>
      <c r="R12" s="1"/>
      <c r="S12" s="1"/>
      <c r="T12" s="1"/>
      <c r="U12" s="9"/>
      <c r="V12" s="1"/>
      <c r="W12" s="1"/>
      <c r="X12" s="1"/>
      <c r="Y12" s="1"/>
      <c r="Z12" s="1"/>
      <c r="AA12" s="9"/>
      <c r="AB12" s="1"/>
      <c r="AC12" s="44"/>
    </row>
    <row r="13" spans="1:29" ht="15" customHeight="1">
      <c r="A13" s="14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4"/>
    </row>
    <row r="14" spans="1:29" ht="15" customHeight="1">
      <c r="A14" s="14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4"/>
    </row>
    <row r="15" spans="1:29" ht="15" customHeight="1">
      <c r="A15" s="14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4"/>
    </row>
    <row r="16" spans="1:29" ht="15" customHeight="1">
      <c r="A16" s="14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4"/>
    </row>
    <row r="17" spans="1:29" ht="15" customHeight="1">
      <c r="A17" s="53" t="s">
        <v>50</v>
      </c>
      <c r="B17" s="36">
        <f>AVERAGE(B18:B25)</f>
        <v>2.6666666666666665</v>
      </c>
      <c r="C17" s="36">
        <f t="shared" ref="C17:AC17" si="1">AVERAGE(B18:B25)</f>
        <v>2.6666666666666665</v>
      </c>
      <c r="D17" s="36">
        <f t="shared" si="1"/>
        <v>3.3333333333333335</v>
      </c>
      <c r="E17" s="36">
        <f t="shared" si="1"/>
        <v>2.8333333333333335</v>
      </c>
      <c r="F17" s="36">
        <f t="shared" si="1"/>
        <v>2.6666666666666665</v>
      </c>
      <c r="G17" s="36">
        <f t="shared" si="1"/>
        <v>2.8333333333333335</v>
      </c>
      <c r="H17" s="36">
        <f t="shared" si="1"/>
        <v>2.3333333333333335</v>
      </c>
      <c r="I17" s="36">
        <f t="shared" si="1"/>
        <v>3.1666666666666665</v>
      </c>
      <c r="J17" s="36">
        <f t="shared" si="1"/>
        <v>3.1666666666666665</v>
      </c>
      <c r="K17" s="36">
        <f t="shared" si="1"/>
        <v>2.6666666666666665</v>
      </c>
      <c r="L17" s="36">
        <f t="shared" si="1"/>
        <v>1.6666666666666667</v>
      </c>
      <c r="M17" s="36">
        <f t="shared" si="1"/>
        <v>2.8333333333333335</v>
      </c>
      <c r="N17" s="36">
        <f t="shared" si="1"/>
        <v>3.1666666666666665</v>
      </c>
      <c r="O17" s="36">
        <f t="shared" si="1"/>
        <v>2.3333333333333335</v>
      </c>
      <c r="P17" s="36">
        <f t="shared" si="1"/>
        <v>3</v>
      </c>
      <c r="Q17" s="36">
        <f t="shared" si="1"/>
        <v>3.1666666666666665</v>
      </c>
      <c r="R17" s="36">
        <f t="shared" si="1"/>
        <v>3</v>
      </c>
      <c r="S17" s="36">
        <f t="shared" si="1"/>
        <v>1.8333333333333333</v>
      </c>
      <c r="T17" s="36">
        <f t="shared" si="1"/>
        <v>1.8333333333333333</v>
      </c>
      <c r="U17" s="36">
        <f t="shared" si="1"/>
        <v>2.1666666666666665</v>
      </c>
      <c r="V17" s="36">
        <f t="shared" si="1"/>
        <v>2.8333333333333335</v>
      </c>
      <c r="W17" s="36">
        <f t="shared" si="1"/>
        <v>3.1666666666666665</v>
      </c>
      <c r="X17" s="36">
        <f t="shared" si="1"/>
        <v>2.3333333333333335</v>
      </c>
      <c r="Y17" s="36">
        <f t="shared" si="1"/>
        <v>2.8333333333333335</v>
      </c>
      <c r="Z17" s="36">
        <f t="shared" si="1"/>
        <v>3</v>
      </c>
      <c r="AA17" s="36">
        <f t="shared" si="1"/>
        <v>2.6666666666666665</v>
      </c>
      <c r="AB17" s="36">
        <f t="shared" si="1"/>
        <v>1.8333333333333333</v>
      </c>
      <c r="AC17" s="46">
        <f t="shared" si="1"/>
        <v>2.1666666666666665</v>
      </c>
    </row>
    <row r="18" spans="1:29" ht="15" customHeight="1">
      <c r="A18" s="25" t="s">
        <v>51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4">
        <v>1</v>
      </c>
    </row>
    <row r="19" spans="1:29" ht="15" customHeight="1">
      <c r="A19" s="25" t="s">
        <v>52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4">
        <v>2</v>
      </c>
    </row>
    <row r="20" spans="1:29" ht="15" customHeight="1">
      <c r="A20" s="25" t="s">
        <v>53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4">
        <v>3</v>
      </c>
    </row>
    <row r="21" spans="1:29" ht="15" customHeight="1">
      <c r="A21" s="25" t="s">
        <v>54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4">
        <v>4</v>
      </c>
    </row>
    <row r="22" spans="1:29" ht="15" customHeight="1">
      <c r="A22" s="25" t="s">
        <v>55</v>
      </c>
      <c r="B22" s="9">
        <v>3</v>
      </c>
      <c r="C22" s="1">
        <v>4</v>
      </c>
      <c r="D22" s="1">
        <v>3</v>
      </c>
      <c r="E22" s="1">
        <v>4</v>
      </c>
      <c r="F22" s="9">
        <v>3</v>
      </c>
      <c r="G22" s="9">
        <v>3</v>
      </c>
      <c r="H22" s="9">
        <v>3</v>
      </c>
      <c r="I22" s="1">
        <v>4</v>
      </c>
      <c r="J22" s="1">
        <v>3</v>
      </c>
      <c r="K22" s="1">
        <v>2</v>
      </c>
      <c r="L22" s="1">
        <v>4</v>
      </c>
      <c r="M22" s="9">
        <v>3</v>
      </c>
      <c r="N22" s="9">
        <v>3</v>
      </c>
      <c r="O22" s="9">
        <v>3</v>
      </c>
      <c r="P22" s="1">
        <v>4</v>
      </c>
      <c r="Q22" s="1">
        <v>3</v>
      </c>
      <c r="R22" s="1">
        <v>2</v>
      </c>
      <c r="S22" s="1">
        <v>1</v>
      </c>
      <c r="T22" s="1">
        <v>4</v>
      </c>
      <c r="U22" s="1">
        <v>4</v>
      </c>
      <c r="V22" s="9">
        <v>3</v>
      </c>
      <c r="W22" s="9">
        <v>3</v>
      </c>
      <c r="X22" s="9">
        <v>3</v>
      </c>
      <c r="Y22" s="1">
        <v>4</v>
      </c>
      <c r="Z22" s="1">
        <v>3</v>
      </c>
      <c r="AA22" s="1">
        <v>2</v>
      </c>
      <c r="AB22" s="1">
        <v>1</v>
      </c>
      <c r="AC22" s="44">
        <v>2</v>
      </c>
    </row>
    <row r="23" spans="1:29" ht="15" customHeight="1">
      <c r="A23" s="25" t="s">
        <v>56</v>
      </c>
      <c r="B23" s="9">
        <v>3</v>
      </c>
      <c r="C23" s="1">
        <v>4</v>
      </c>
      <c r="D23" s="1">
        <v>3</v>
      </c>
      <c r="E23" s="1">
        <v>2</v>
      </c>
      <c r="F23" s="1">
        <v>2</v>
      </c>
      <c r="G23" s="9">
        <v>3</v>
      </c>
      <c r="H23" s="1">
        <v>4</v>
      </c>
      <c r="I23" s="1">
        <v>3</v>
      </c>
      <c r="J23" s="1">
        <v>2</v>
      </c>
      <c r="K23" s="1">
        <v>2</v>
      </c>
      <c r="L23" s="9">
        <v>3</v>
      </c>
      <c r="M23" s="1">
        <v>4</v>
      </c>
      <c r="N23" s="9">
        <v>3</v>
      </c>
      <c r="O23" s="9">
        <v>3</v>
      </c>
      <c r="P23" s="9">
        <v>3</v>
      </c>
      <c r="Q23" s="1">
        <v>4</v>
      </c>
      <c r="R23" s="1">
        <v>3</v>
      </c>
      <c r="S23" s="1">
        <v>2</v>
      </c>
      <c r="T23" s="1">
        <v>2</v>
      </c>
      <c r="U23" s="9">
        <v>3</v>
      </c>
      <c r="V23" s="1">
        <v>4</v>
      </c>
      <c r="W23" s="1">
        <v>3</v>
      </c>
      <c r="X23" s="1">
        <v>2</v>
      </c>
      <c r="Y23" s="1">
        <v>2</v>
      </c>
      <c r="Z23" s="1">
        <v>2</v>
      </c>
      <c r="AA23" s="9">
        <v>3</v>
      </c>
      <c r="AB23" s="1">
        <v>4</v>
      </c>
      <c r="AC23" s="44">
        <v>3</v>
      </c>
    </row>
    <row r="24" spans="1:29" ht="15" customHeight="1">
      <c r="A24" s="14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4"/>
    </row>
    <row r="25" spans="1:29" ht="15" customHeight="1">
      <c r="A25" s="14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4"/>
    </row>
    <row r="26" spans="1:29" ht="15" customHeight="1">
      <c r="A26" s="54" t="s">
        <v>57</v>
      </c>
      <c r="B26" s="37">
        <f>AVERAGE(B27:B33)</f>
        <v>2.25</v>
      </c>
      <c r="C26" s="37">
        <f t="shared" ref="C26:AC26" si="2">AVERAGE(C27:C33)</f>
        <v>3.25</v>
      </c>
      <c r="D26" s="37">
        <f t="shared" si="2"/>
        <v>3</v>
      </c>
      <c r="E26" s="37">
        <f t="shared" si="2"/>
        <v>2.5</v>
      </c>
      <c r="F26" s="37">
        <f t="shared" si="2"/>
        <v>3.25</v>
      </c>
      <c r="G26" s="37">
        <f t="shared" si="2"/>
        <v>2.75</v>
      </c>
      <c r="H26" s="37">
        <f t="shared" si="2"/>
        <v>3.25</v>
      </c>
      <c r="I26" s="37">
        <f t="shared" si="2"/>
        <v>3.25</v>
      </c>
      <c r="J26" s="37">
        <f t="shared" si="2"/>
        <v>2.25</v>
      </c>
      <c r="K26" s="37">
        <f t="shared" si="2"/>
        <v>2.5</v>
      </c>
      <c r="L26" s="37">
        <f t="shared" si="2"/>
        <v>3</v>
      </c>
      <c r="M26" s="37">
        <f t="shared" si="2"/>
        <v>3</v>
      </c>
      <c r="N26" s="37">
        <f t="shared" si="2"/>
        <v>2.75</v>
      </c>
      <c r="O26" s="37">
        <f t="shared" si="2"/>
        <v>3.25</v>
      </c>
      <c r="P26" s="37">
        <f t="shared" si="2"/>
        <v>3.5</v>
      </c>
      <c r="Q26" s="37">
        <f t="shared" si="2"/>
        <v>3</v>
      </c>
      <c r="R26" s="37">
        <f t="shared" si="2"/>
        <v>2.25</v>
      </c>
      <c r="S26" s="37">
        <f t="shared" si="2"/>
        <v>1</v>
      </c>
      <c r="T26" s="37">
        <f t="shared" si="2"/>
        <v>3.25</v>
      </c>
      <c r="U26" s="37">
        <f t="shared" si="2"/>
        <v>3</v>
      </c>
      <c r="V26" s="37">
        <f t="shared" si="2"/>
        <v>3</v>
      </c>
      <c r="W26" s="37">
        <f t="shared" si="2"/>
        <v>3</v>
      </c>
      <c r="X26" s="37">
        <f t="shared" si="2"/>
        <v>2.5</v>
      </c>
      <c r="Y26" s="37">
        <f t="shared" si="2"/>
        <v>3.5</v>
      </c>
      <c r="Z26" s="37">
        <f t="shared" si="2"/>
        <v>3.25</v>
      </c>
      <c r="AA26" s="37">
        <f t="shared" si="2"/>
        <v>2</v>
      </c>
      <c r="AB26" s="37">
        <f t="shared" si="2"/>
        <v>1.75</v>
      </c>
      <c r="AC26" s="47">
        <f t="shared" si="2"/>
        <v>3</v>
      </c>
    </row>
    <row r="27" spans="1:29" ht="15" customHeight="1">
      <c r="A27" s="25" t="s">
        <v>58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4">
        <v>4</v>
      </c>
    </row>
    <row r="28" spans="1:29" ht="15" customHeight="1">
      <c r="A28" s="25" t="s">
        <v>59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4">
        <v>2</v>
      </c>
    </row>
    <row r="29" spans="1:29" ht="15" customHeight="1">
      <c r="A29" s="151" t="s">
        <v>60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4">
        <v>3</v>
      </c>
    </row>
    <row r="30" spans="1:29" ht="15" customHeight="1">
      <c r="A30" s="25" t="s">
        <v>61</v>
      </c>
      <c r="B30" s="8">
        <v>1</v>
      </c>
      <c r="C30" s="1">
        <v>3</v>
      </c>
      <c r="D30" s="1">
        <v>3</v>
      </c>
      <c r="E30" s="1">
        <v>1</v>
      </c>
      <c r="F30" s="1">
        <v>3</v>
      </c>
      <c r="G30" s="8">
        <v>1</v>
      </c>
      <c r="H30" s="1">
        <v>3</v>
      </c>
      <c r="I30" s="1">
        <v>3</v>
      </c>
      <c r="J30" s="1">
        <v>1</v>
      </c>
      <c r="K30" s="1">
        <v>3</v>
      </c>
      <c r="L30" s="8">
        <v>1</v>
      </c>
      <c r="M30" s="1">
        <v>3</v>
      </c>
      <c r="N30" s="9">
        <v>3</v>
      </c>
      <c r="O30" s="9">
        <v>3</v>
      </c>
      <c r="P30" s="9">
        <v>4</v>
      </c>
      <c r="Q30" s="1">
        <v>3</v>
      </c>
      <c r="R30" s="1">
        <v>3</v>
      </c>
      <c r="S30" s="1">
        <v>1</v>
      </c>
      <c r="T30" s="1">
        <v>3</v>
      </c>
      <c r="U30" s="8">
        <v>1</v>
      </c>
      <c r="V30" s="1">
        <v>3</v>
      </c>
      <c r="W30" s="1">
        <v>3</v>
      </c>
      <c r="X30" s="1">
        <v>1</v>
      </c>
      <c r="Y30" s="1">
        <v>3</v>
      </c>
      <c r="Z30" s="1">
        <v>3</v>
      </c>
      <c r="AA30" s="8">
        <v>1</v>
      </c>
      <c r="AB30" s="1">
        <v>3</v>
      </c>
      <c r="AC30" s="44">
        <v>3</v>
      </c>
    </row>
    <row r="31" spans="1:29" ht="15" customHeight="1">
      <c r="A31" s="14"/>
      <c r="B31" s="9"/>
      <c r="C31" s="1"/>
      <c r="D31" s="1"/>
      <c r="E31" s="1"/>
      <c r="F31" s="1"/>
      <c r="G31" s="9"/>
      <c r="H31" s="1"/>
      <c r="I31" s="1"/>
      <c r="J31" s="1"/>
      <c r="K31" s="1"/>
      <c r="L31" s="9"/>
      <c r="M31" s="1"/>
      <c r="N31" s="9"/>
      <c r="O31" s="9"/>
      <c r="P31" s="9"/>
      <c r="Q31" s="1"/>
      <c r="R31" s="1"/>
      <c r="S31" s="1"/>
      <c r="T31" s="1"/>
      <c r="U31" s="9"/>
      <c r="V31" s="1"/>
      <c r="W31" s="1"/>
      <c r="X31" s="1"/>
      <c r="Y31" s="1"/>
      <c r="Z31" s="1"/>
      <c r="AA31" s="9"/>
      <c r="AB31" s="1"/>
      <c r="AC31" s="44"/>
    </row>
    <row r="32" spans="1:29" ht="15" customHeight="1">
      <c r="A32" s="34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4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4"/>
    </row>
    <row r="34" spans="1:29" ht="13.95" customHeight="1">
      <c r="A34" s="54" t="s">
        <v>62</v>
      </c>
      <c r="B34" s="37">
        <f>AVERAGE(B35:B39)</f>
        <v>2.6666666666666665</v>
      </c>
      <c r="C34" s="37">
        <f t="shared" ref="C34:AC34" si="3">AVERAGE(C35:C39)</f>
        <v>3</v>
      </c>
      <c r="D34" s="37">
        <f t="shared" si="3"/>
        <v>3</v>
      </c>
      <c r="E34" s="37">
        <f t="shared" si="3"/>
        <v>1.3333333333333333</v>
      </c>
      <c r="F34" s="37">
        <f t="shared" si="3"/>
        <v>3.6666666666666665</v>
      </c>
      <c r="G34" s="37">
        <f t="shared" si="3"/>
        <v>2.6666666666666665</v>
      </c>
      <c r="H34" s="37">
        <f t="shared" si="3"/>
        <v>3</v>
      </c>
      <c r="I34" s="37">
        <f t="shared" si="3"/>
        <v>3</v>
      </c>
      <c r="J34" s="37">
        <f t="shared" si="3"/>
        <v>1.3333333333333333</v>
      </c>
      <c r="K34" s="37">
        <f t="shared" si="3"/>
        <v>3.6666666666666665</v>
      </c>
      <c r="L34" s="37">
        <f t="shared" si="3"/>
        <v>2.6666666666666665</v>
      </c>
      <c r="M34" s="37">
        <f t="shared" si="3"/>
        <v>3</v>
      </c>
      <c r="N34" s="37">
        <f t="shared" si="3"/>
        <v>2.6666666666666665</v>
      </c>
      <c r="O34" s="37">
        <f t="shared" si="3"/>
        <v>3</v>
      </c>
      <c r="P34" s="37">
        <f t="shared" si="3"/>
        <v>3</v>
      </c>
      <c r="Q34" s="37">
        <f t="shared" si="3"/>
        <v>3</v>
      </c>
      <c r="R34" s="37">
        <f t="shared" si="3"/>
        <v>3</v>
      </c>
      <c r="S34" s="37">
        <f t="shared" si="3"/>
        <v>1.3333333333333333</v>
      </c>
      <c r="T34" s="37">
        <f t="shared" si="3"/>
        <v>3.6666666666666665</v>
      </c>
      <c r="U34" s="37">
        <f t="shared" si="3"/>
        <v>2.6666666666666665</v>
      </c>
      <c r="V34" s="37">
        <f t="shared" si="3"/>
        <v>3</v>
      </c>
      <c r="W34" s="37">
        <f t="shared" si="3"/>
        <v>3</v>
      </c>
      <c r="X34" s="37">
        <f t="shared" si="3"/>
        <v>1.3333333333333333</v>
      </c>
      <c r="Y34" s="37">
        <f t="shared" si="3"/>
        <v>3.6666666666666665</v>
      </c>
      <c r="Z34" s="37">
        <f t="shared" si="3"/>
        <v>3.6666666666666665</v>
      </c>
      <c r="AA34" s="37">
        <f t="shared" si="3"/>
        <v>2.6666666666666665</v>
      </c>
      <c r="AB34" s="37">
        <f t="shared" si="3"/>
        <v>3</v>
      </c>
      <c r="AC34" s="37">
        <f t="shared" si="3"/>
        <v>3</v>
      </c>
    </row>
    <row r="35" spans="1:29" ht="15" customHeight="1">
      <c r="A35" s="25" t="s">
        <v>63</v>
      </c>
      <c r="B35" s="8">
        <v>3</v>
      </c>
      <c r="C35" s="1">
        <v>3</v>
      </c>
      <c r="D35" s="1">
        <v>3</v>
      </c>
      <c r="E35" s="1">
        <v>1</v>
      </c>
      <c r="F35" s="1">
        <v>4</v>
      </c>
      <c r="G35" s="8">
        <v>3</v>
      </c>
      <c r="H35" s="1">
        <v>3</v>
      </c>
      <c r="I35" s="1">
        <v>3</v>
      </c>
      <c r="J35" s="1">
        <v>1</v>
      </c>
      <c r="K35" s="1">
        <v>4</v>
      </c>
      <c r="L35" s="8">
        <v>3</v>
      </c>
      <c r="M35" s="1">
        <v>3</v>
      </c>
      <c r="N35" s="9">
        <v>3</v>
      </c>
      <c r="O35" s="9">
        <v>3</v>
      </c>
      <c r="P35" s="9">
        <v>2</v>
      </c>
      <c r="Q35" s="1">
        <v>3</v>
      </c>
      <c r="R35" s="1">
        <v>3</v>
      </c>
      <c r="S35" s="1">
        <v>1</v>
      </c>
      <c r="T35" s="1">
        <v>4</v>
      </c>
      <c r="U35" s="8">
        <v>3</v>
      </c>
      <c r="V35" s="1">
        <v>3</v>
      </c>
      <c r="W35" s="1">
        <v>3</v>
      </c>
      <c r="X35" s="1">
        <v>1</v>
      </c>
      <c r="Y35" s="1">
        <v>4</v>
      </c>
      <c r="Z35" s="1">
        <v>4</v>
      </c>
      <c r="AA35" s="8">
        <v>3</v>
      </c>
      <c r="AB35" s="1">
        <v>3</v>
      </c>
      <c r="AC35" s="44">
        <v>3</v>
      </c>
    </row>
    <row r="36" spans="1:29" ht="15" customHeight="1">
      <c r="A36" s="25" t="s">
        <v>64</v>
      </c>
      <c r="B36" s="8">
        <v>4</v>
      </c>
      <c r="C36" s="1">
        <v>3</v>
      </c>
      <c r="D36" s="1">
        <v>3</v>
      </c>
      <c r="E36" s="1">
        <v>2</v>
      </c>
      <c r="F36" s="1">
        <v>4</v>
      </c>
      <c r="G36" s="8">
        <v>4</v>
      </c>
      <c r="H36" s="1">
        <v>3</v>
      </c>
      <c r="I36" s="1">
        <v>3</v>
      </c>
      <c r="J36" s="1">
        <v>2</v>
      </c>
      <c r="K36" s="1">
        <v>4</v>
      </c>
      <c r="L36" s="8">
        <v>4</v>
      </c>
      <c r="M36" s="1">
        <v>3</v>
      </c>
      <c r="N36" s="9">
        <v>2</v>
      </c>
      <c r="O36" s="9">
        <v>3</v>
      </c>
      <c r="P36" s="9">
        <v>3</v>
      </c>
      <c r="Q36" s="1">
        <v>3</v>
      </c>
      <c r="R36" s="1">
        <v>3</v>
      </c>
      <c r="S36" s="1">
        <v>2</v>
      </c>
      <c r="T36" s="1">
        <v>4</v>
      </c>
      <c r="U36" s="8">
        <v>4</v>
      </c>
      <c r="V36" s="1">
        <v>3</v>
      </c>
      <c r="W36" s="1">
        <v>3</v>
      </c>
      <c r="X36" s="1">
        <v>2</v>
      </c>
      <c r="Y36" s="1">
        <v>4</v>
      </c>
      <c r="Z36" s="1">
        <v>4</v>
      </c>
      <c r="AA36" s="8">
        <v>4</v>
      </c>
      <c r="AB36" s="1">
        <v>3</v>
      </c>
      <c r="AC36" s="44">
        <v>3</v>
      </c>
    </row>
    <row r="37" spans="1:29" ht="15" customHeight="1">
      <c r="A37" s="25" t="s">
        <v>65</v>
      </c>
      <c r="B37" s="8">
        <v>1</v>
      </c>
      <c r="C37" s="1">
        <v>3</v>
      </c>
      <c r="D37" s="1">
        <v>3</v>
      </c>
      <c r="E37" s="1">
        <v>1</v>
      </c>
      <c r="F37" s="1">
        <v>3</v>
      </c>
      <c r="G37" s="8">
        <v>1</v>
      </c>
      <c r="H37" s="1">
        <v>3</v>
      </c>
      <c r="I37" s="1">
        <v>3</v>
      </c>
      <c r="J37" s="1">
        <v>1</v>
      </c>
      <c r="K37" s="1">
        <v>3</v>
      </c>
      <c r="L37" s="8">
        <v>1</v>
      </c>
      <c r="M37" s="1">
        <v>3</v>
      </c>
      <c r="N37" s="9">
        <v>3</v>
      </c>
      <c r="O37" s="9">
        <v>3</v>
      </c>
      <c r="P37" s="9">
        <v>4</v>
      </c>
      <c r="Q37" s="1">
        <v>3</v>
      </c>
      <c r="R37" s="1">
        <v>3</v>
      </c>
      <c r="S37" s="1">
        <v>1</v>
      </c>
      <c r="T37" s="1">
        <v>3</v>
      </c>
      <c r="U37" s="8">
        <v>1</v>
      </c>
      <c r="V37" s="1">
        <v>3</v>
      </c>
      <c r="W37" s="1">
        <v>3</v>
      </c>
      <c r="X37" s="1">
        <v>1</v>
      </c>
      <c r="Y37" s="1">
        <v>3</v>
      </c>
      <c r="Z37" s="1">
        <v>3</v>
      </c>
      <c r="AA37" s="8">
        <v>1</v>
      </c>
      <c r="AB37" s="1">
        <v>3</v>
      </c>
      <c r="AC37" s="44">
        <v>3</v>
      </c>
    </row>
    <row r="38" spans="1:29" ht="15" customHeight="1">
      <c r="A38" s="14"/>
      <c r="B38" s="9"/>
      <c r="C38" s="1"/>
      <c r="D38" s="1"/>
      <c r="E38" s="1"/>
      <c r="F38" s="1"/>
      <c r="G38" s="9"/>
      <c r="H38" s="1"/>
      <c r="I38" s="1"/>
      <c r="J38" s="1"/>
      <c r="K38" s="1"/>
      <c r="L38" s="9"/>
      <c r="M38" s="1"/>
      <c r="N38" s="9"/>
      <c r="O38" s="9"/>
      <c r="P38" s="9"/>
      <c r="Q38" s="1"/>
      <c r="R38" s="1"/>
      <c r="S38" s="1"/>
      <c r="T38" s="1"/>
      <c r="U38" s="9"/>
      <c r="V38" s="1"/>
      <c r="W38" s="1"/>
      <c r="X38" s="1"/>
      <c r="Y38" s="1"/>
      <c r="Z38" s="1"/>
      <c r="AA38" s="9"/>
      <c r="AB38" s="1"/>
      <c r="AC38" s="44"/>
    </row>
    <row r="39" spans="1:29" ht="15" customHeight="1">
      <c r="A39" s="48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4"/>
    </row>
    <row r="40" spans="1:29" ht="15" thickBot="1">
      <c r="A40" s="49" t="s">
        <v>133</v>
      </c>
      <c r="B40" s="50">
        <f>AVERAGE(B26,B17,B7,B34,)</f>
        <v>2.1166666666666663</v>
      </c>
      <c r="C40" s="50">
        <f t="shared" ref="C40:AC40" si="4">AVERAGE(C26,C17,C7,C34)</f>
        <v>2.9791666666666665</v>
      </c>
      <c r="D40" s="50">
        <f t="shared" si="4"/>
        <v>3</v>
      </c>
      <c r="E40" s="50">
        <f t="shared" si="4"/>
        <v>2.0833333333333335</v>
      </c>
      <c r="F40" s="50">
        <f t="shared" si="4"/>
        <v>3.395833333333333</v>
      </c>
      <c r="G40" s="50">
        <f t="shared" si="4"/>
        <v>2.8125</v>
      </c>
      <c r="H40" s="50">
        <f t="shared" si="4"/>
        <v>2.8958333333333335</v>
      </c>
      <c r="I40" s="50">
        <f t="shared" si="4"/>
        <v>3.020833333333333</v>
      </c>
      <c r="J40" s="50">
        <f t="shared" si="4"/>
        <v>2.1041666666666665</v>
      </c>
      <c r="K40" s="50">
        <f t="shared" si="4"/>
        <v>3.208333333333333</v>
      </c>
      <c r="L40" s="50">
        <f t="shared" si="4"/>
        <v>2.5833333333333335</v>
      </c>
      <c r="M40" s="50">
        <f t="shared" si="4"/>
        <v>2.9583333333333335</v>
      </c>
      <c r="N40" s="50">
        <f t="shared" si="4"/>
        <v>2.8124999999999996</v>
      </c>
      <c r="O40" s="50">
        <f t="shared" si="4"/>
        <v>2.8958333333333335</v>
      </c>
      <c r="P40" s="50">
        <f t="shared" si="4"/>
        <v>3.0416666666666665</v>
      </c>
      <c r="Q40" s="50">
        <f t="shared" si="4"/>
        <v>3.0416666666666665</v>
      </c>
      <c r="R40" s="50">
        <f t="shared" si="4"/>
        <v>2.7291666666666665</v>
      </c>
      <c r="S40" s="50">
        <f t="shared" si="4"/>
        <v>1.4583333333333333</v>
      </c>
      <c r="T40" s="50">
        <f t="shared" si="4"/>
        <v>3.1874999999999996</v>
      </c>
      <c r="U40" s="50">
        <f t="shared" si="4"/>
        <v>2.708333333333333</v>
      </c>
      <c r="V40" s="50">
        <f t="shared" si="4"/>
        <v>2.9583333333333335</v>
      </c>
      <c r="W40" s="50">
        <f t="shared" si="4"/>
        <v>2.958333333333333</v>
      </c>
      <c r="X40" s="50">
        <f t="shared" si="4"/>
        <v>1.9583333333333335</v>
      </c>
      <c r="Y40" s="50">
        <f t="shared" si="4"/>
        <v>3.5</v>
      </c>
      <c r="Z40" s="50">
        <f t="shared" si="4"/>
        <v>3.4791666666666665</v>
      </c>
      <c r="AA40" s="50">
        <f t="shared" si="4"/>
        <v>2.583333333333333</v>
      </c>
      <c r="AB40" s="50">
        <f t="shared" si="4"/>
        <v>2.395833333333333</v>
      </c>
      <c r="AC40" s="51">
        <f t="shared" si="4"/>
        <v>2.708333333333333</v>
      </c>
    </row>
  </sheetData>
  <conditionalFormatting sqref="B8:AC16 B27:AC33 B35:AC39 B18:AC25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27:AC33 B8:AC16 B35:AC39 B18:AC25">
      <formula1>"0,1,2,3,4"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J31"/>
  <sheetViews>
    <sheetView zoomScaleNormal="100" workbookViewId="0">
      <selection activeCell="L1" sqref="L1"/>
    </sheetView>
  </sheetViews>
  <sheetFormatPr baseColWidth="10" defaultColWidth="11.5546875" defaultRowHeight="14.4"/>
  <cols>
    <col min="2" max="2" width="36.33203125" customWidth="1"/>
    <col min="3" max="3" width="6.33203125" customWidth="1"/>
    <col min="4" max="6" width="6.109375" customWidth="1"/>
    <col min="7" max="7" width="9.5546875" customWidth="1"/>
    <col min="8" max="34" width="6.88671875" customWidth="1"/>
    <col min="35" max="35" width="5.44140625" customWidth="1"/>
    <col min="36" max="36" width="5.88671875" customWidth="1"/>
    <col min="37" max="37" width="19.6640625" customWidth="1"/>
  </cols>
  <sheetData>
    <row r="1" spans="1:36" ht="86.4" customHeight="1"/>
    <row r="2" spans="1:36" ht="15" thickBot="1"/>
    <row r="3" spans="1:36" ht="93" thickBot="1">
      <c r="A3" s="87"/>
      <c r="B3" s="88"/>
      <c r="C3" s="57" t="s">
        <v>107</v>
      </c>
      <c r="D3" s="57" t="s">
        <v>111</v>
      </c>
      <c r="E3" s="57" t="s">
        <v>110</v>
      </c>
      <c r="F3" s="57" t="s">
        <v>26</v>
      </c>
      <c r="G3" s="57" t="str">
        <f>'Eval PM'!C2</f>
        <v>Thibaut Courtois</v>
      </c>
      <c r="H3" s="57" t="str">
        <f>'Eval PM'!D2</f>
        <v>Simon Mignolet</v>
      </c>
      <c r="I3" s="57" t="str">
        <f>'Eval PM'!E2</f>
        <v>Toby Alderweireld</v>
      </c>
      <c r="J3" s="57" t="str">
        <f>'Eval PM'!F2</f>
        <v>Vincent Kompany</v>
      </c>
      <c r="K3" s="57" t="str">
        <f>'Eval PM'!G2</f>
        <v>Daniel Van Buyten</v>
      </c>
      <c r="L3" s="57" t="str">
        <f>'Eval PM'!H2</f>
        <v>Thomas Vermaelen</v>
      </c>
      <c r="M3" s="57" t="str">
        <f>'Eval PM'!I2</f>
        <v>Nicolas Lombaerts</v>
      </c>
      <c r="N3" s="57" t="str">
        <f>'Eval PM'!J2</f>
        <v>Jan Vertonghen</v>
      </c>
      <c r="O3" s="57" t="str">
        <f>'Eval PM'!K2</f>
        <v>Axel Witsel</v>
      </c>
      <c r="P3" s="57" t="str">
        <f>'Eval PM'!L2</f>
        <v>Marouane Fellaini</v>
      </c>
      <c r="Q3" s="57" t="str">
        <f>'Eval PM'!M2</f>
        <v>Moussa Dembélé</v>
      </c>
      <c r="R3" s="57" t="str">
        <f>'Eval PM'!N2</f>
        <v>Steven Defour</v>
      </c>
      <c r="S3" s="57" t="str">
        <f>'Eval PM'!O2</f>
        <v>Nacer Chadli</v>
      </c>
      <c r="T3" s="57" t="str">
        <f>'Eval PM'!P2</f>
        <v>Eden Hazard</v>
      </c>
      <c r="U3" s="57" t="str">
        <f>'Eval PM'!Q2</f>
        <v xml:space="preserve"> Kevin De Bruyne</v>
      </c>
      <c r="V3" s="57" t="str">
        <f>'Eval PM'!R2</f>
        <v>Kevin Mirallas</v>
      </c>
      <c r="W3" s="57" t="str">
        <f>'Eval PM'!S2</f>
        <v>Christian Benteke</v>
      </c>
      <c r="X3" s="57" t="str">
        <f>'Eval PM'!T2</f>
        <v>Romelu Lukaku</v>
      </c>
      <c r="Y3" s="57" t="str">
        <f>'Eval PM'!U2</f>
        <v>Guillaume Gillet</v>
      </c>
      <c r="Z3" s="57" t="str">
        <f>'Eval PM'!V2</f>
        <v>Timmy Simons</v>
      </c>
      <c r="AA3" s="57" t="str">
        <f>'Eval PM'!W2</f>
        <v xml:space="preserve"> Laurent Ciman</v>
      </c>
      <c r="AB3" s="57" t="str">
        <f>'Eval PM'!X2</f>
        <v xml:space="preserve"> Dries Mertens</v>
      </c>
      <c r="AC3" s="57" t="str">
        <f>'Eval PM'!Y2</f>
        <v>Sébastien Pocognoli</v>
      </c>
      <c r="AD3" s="57" t="str">
        <f>'Eval PM'!Z2</f>
        <v>Jelle Vossen</v>
      </c>
      <c r="AE3" s="57" t="str">
        <f>'Eval PM'!AA2</f>
        <v>Petit Pelé Mboyo</v>
      </c>
      <c r="AF3" s="57"/>
      <c r="AG3" s="57"/>
      <c r="AH3" s="96"/>
      <c r="AI3" s="106" t="s">
        <v>122</v>
      </c>
      <c r="AJ3" s="107" t="s">
        <v>123</v>
      </c>
    </row>
    <row r="4" spans="1:36">
      <c r="A4" s="173" t="s">
        <v>107</v>
      </c>
      <c r="B4" s="58" t="s">
        <v>46</v>
      </c>
      <c r="C4" s="59">
        <f>'Eval PM'!B7</f>
        <v>3</v>
      </c>
      <c r="D4" s="72"/>
      <c r="E4" s="72"/>
      <c r="F4" s="72"/>
      <c r="G4" s="60">
        <f>'Eval PM'!C7</f>
        <v>3.6</v>
      </c>
      <c r="H4" s="60">
        <f>'Eval PM'!D7</f>
        <v>2.8</v>
      </c>
      <c r="I4" s="60">
        <f>'Eval PM'!E7</f>
        <v>1.6</v>
      </c>
      <c r="J4" s="60">
        <f>'Eval PM'!F7</f>
        <v>3.4</v>
      </c>
      <c r="K4" s="60">
        <f>'Eval PM'!G7</f>
        <v>2.6</v>
      </c>
      <c r="L4" s="60">
        <f>'Eval PM'!H7</f>
        <v>3.2</v>
      </c>
      <c r="M4" s="60">
        <f>'Eval PM'!I7</f>
        <v>2.8</v>
      </c>
      <c r="N4" s="60">
        <f>'Eval PM'!J7</f>
        <v>1.6</v>
      </c>
      <c r="O4" s="60">
        <f>'Eval PM'!K7</f>
        <v>3.4</v>
      </c>
      <c r="P4" s="60">
        <f>'Eval PM'!L7</f>
        <v>2.6</v>
      </c>
      <c r="Q4" s="60">
        <f>'Eval PM'!M7</f>
        <v>3.2</v>
      </c>
      <c r="R4" s="60">
        <f>'Eval PM'!N7</f>
        <v>2.8</v>
      </c>
      <c r="S4" s="60">
        <f>'Eval PM'!O7</f>
        <v>3</v>
      </c>
      <c r="T4" s="60">
        <f>'Eval PM'!P7</f>
        <v>3</v>
      </c>
      <c r="U4" s="60">
        <f>'Eval PM'!Q7</f>
        <v>3.2</v>
      </c>
      <c r="V4" s="60">
        <f>'Eval PM'!R7</f>
        <v>2.8</v>
      </c>
      <c r="W4" s="60">
        <f>'Eval PM'!S7</f>
        <v>1.6</v>
      </c>
      <c r="X4" s="60">
        <f>'Eval PM'!T7</f>
        <v>3.4</v>
      </c>
      <c r="Y4" s="60">
        <f>'Eval PM'!U7</f>
        <v>2.6</v>
      </c>
      <c r="Z4" s="60">
        <f>'Eval PM'!V7</f>
        <v>3.2</v>
      </c>
      <c r="AA4" s="60">
        <f>'Eval PM'!W7</f>
        <v>2.8</v>
      </c>
      <c r="AB4" s="60">
        <f>'Eval PM'!X7</f>
        <v>1.6</v>
      </c>
      <c r="AC4" s="60">
        <f>'Eval PM'!Y7</f>
        <v>3.4</v>
      </c>
      <c r="AD4" s="60">
        <f>'Eval PM'!Z7</f>
        <v>3.4</v>
      </c>
      <c r="AE4" s="60">
        <f>'Eval PM'!AA7</f>
        <v>2.6</v>
      </c>
      <c r="AF4" s="60"/>
      <c r="AG4" s="60"/>
      <c r="AH4" s="97"/>
      <c r="AI4" s="108"/>
      <c r="AJ4" s="61"/>
    </row>
    <row r="5" spans="1:36" ht="28.8">
      <c r="A5" s="174"/>
      <c r="B5" s="55" t="s">
        <v>72</v>
      </c>
      <c r="C5" s="56">
        <f>'Eval PM'!B17</f>
        <v>2.6</v>
      </c>
      <c r="D5" s="73"/>
      <c r="E5" s="73"/>
      <c r="F5" s="73"/>
      <c r="G5" s="1">
        <f>'Eval PM'!C17</f>
        <v>2.6</v>
      </c>
      <c r="H5" s="1">
        <f>'Eval PM'!D17</f>
        <v>3.2</v>
      </c>
      <c r="I5" s="1">
        <f>'Eval PM'!E17</f>
        <v>2.8</v>
      </c>
      <c r="J5" s="1">
        <f>'Eval PM'!F17</f>
        <v>2.8</v>
      </c>
      <c r="K5" s="1">
        <f>'Eval PM'!G17</f>
        <v>3</v>
      </c>
      <c r="L5" s="1">
        <f>'Eval PM'!H17</f>
        <v>2.2000000000000002</v>
      </c>
      <c r="M5" s="1">
        <f>'Eval PM'!I17</f>
        <v>3</v>
      </c>
      <c r="N5" s="1">
        <f>'Eval PM'!J17</f>
        <v>3.2</v>
      </c>
      <c r="O5" s="1">
        <f>'Eval PM'!K17</f>
        <v>2.8</v>
      </c>
      <c r="P5" s="1">
        <f>'Eval PM'!L17</f>
        <v>1.6</v>
      </c>
      <c r="Q5" s="1">
        <f>'Eval PM'!M17</f>
        <v>2.8</v>
      </c>
      <c r="R5" s="1">
        <f>'Eval PM'!N17</f>
        <v>3</v>
      </c>
      <c r="S5" s="1">
        <f>'Eval PM'!O17</f>
        <v>2.2000000000000002</v>
      </c>
      <c r="T5" s="1">
        <f>'Eval PM'!P17</f>
        <v>3</v>
      </c>
      <c r="U5" s="1">
        <f>'Eval PM'!Q17</f>
        <v>3.2</v>
      </c>
      <c r="V5" s="1">
        <f>'Eval PM'!R17</f>
        <v>2.8</v>
      </c>
      <c r="W5" s="1">
        <f>'Eval PM'!S17</f>
        <v>1.6</v>
      </c>
      <c r="X5" s="1">
        <f>'Eval PM'!T17</f>
        <v>1.8</v>
      </c>
      <c r="Y5" s="1">
        <f>'Eval PM'!U17</f>
        <v>2.2000000000000002</v>
      </c>
      <c r="Z5" s="1">
        <f>'Eval PM'!V17</f>
        <v>2.8</v>
      </c>
      <c r="AA5" s="1">
        <f>'Eval PM'!W17</f>
        <v>3</v>
      </c>
      <c r="AB5" s="1">
        <f>'Eval PM'!X17</f>
        <v>2.2000000000000002</v>
      </c>
      <c r="AC5" s="1">
        <f>'Eval PM'!Y17</f>
        <v>3</v>
      </c>
      <c r="AD5" s="1">
        <f>'Eval PM'!Z17</f>
        <v>3.2</v>
      </c>
      <c r="AE5" s="1">
        <f>'Eval PM'!AA17</f>
        <v>2.8</v>
      </c>
      <c r="AF5" s="1"/>
      <c r="AG5" s="1"/>
      <c r="AH5" s="98"/>
      <c r="AI5" s="103"/>
      <c r="AJ5" s="44"/>
    </row>
    <row r="6" spans="1:36" ht="28.8">
      <c r="A6" s="174"/>
      <c r="B6" s="55" t="s">
        <v>77</v>
      </c>
      <c r="C6" s="56">
        <f>'Eval PM'!B26</f>
        <v>2.4</v>
      </c>
      <c r="D6" s="73"/>
      <c r="E6" s="73"/>
      <c r="F6" s="73"/>
      <c r="G6" s="1">
        <f>'Eval PM'!C26</f>
        <v>3.4</v>
      </c>
      <c r="H6" s="1">
        <f>'Eval PM'!D26</f>
        <v>3</v>
      </c>
      <c r="I6" s="1">
        <f>'Eval PM'!E26</f>
        <v>2.4</v>
      </c>
      <c r="J6" s="1">
        <f>'Eval PM'!F26</f>
        <v>3</v>
      </c>
      <c r="K6" s="1">
        <f>'Eval PM'!G26</f>
        <v>2.8</v>
      </c>
      <c r="L6" s="1">
        <f>'Eval PM'!H26</f>
        <v>3.4</v>
      </c>
      <c r="M6" s="1">
        <f>'Eval PM'!I26</f>
        <v>3.2</v>
      </c>
      <c r="N6" s="1">
        <f>'Eval PM'!J26</f>
        <v>2.2000000000000002</v>
      </c>
      <c r="O6" s="1">
        <f>'Eval PM'!K26</f>
        <v>2.4</v>
      </c>
      <c r="P6" s="1">
        <f>'Eval PM'!L26</f>
        <v>3</v>
      </c>
      <c r="Q6" s="1">
        <f>'Eval PM'!M26</f>
        <v>3.2</v>
      </c>
      <c r="R6" s="1">
        <f>'Eval PM'!N26</f>
        <v>2.8</v>
      </c>
      <c r="S6" s="1">
        <f>'Eval PM'!O26</f>
        <v>3.2</v>
      </c>
      <c r="T6" s="1">
        <f>'Eval PM'!P26</f>
        <v>3.4</v>
      </c>
      <c r="U6" s="1">
        <f>'Eval PM'!Q26</f>
        <v>3.2</v>
      </c>
      <c r="V6" s="1">
        <f>'Eval PM'!R26</f>
        <v>2.4</v>
      </c>
      <c r="W6" s="1">
        <f>'Eval PM'!S26</f>
        <v>1.2</v>
      </c>
      <c r="X6" s="1">
        <f>'Eval PM'!T26</f>
        <v>3</v>
      </c>
      <c r="Y6" s="1">
        <f>'Eval PM'!U26</f>
        <v>3</v>
      </c>
      <c r="Z6" s="1">
        <f>'Eval PM'!V26</f>
        <v>3.2</v>
      </c>
      <c r="AA6" s="1">
        <f>'Eval PM'!W26</f>
        <v>3</v>
      </c>
      <c r="AB6" s="1">
        <f>'Eval PM'!X26</f>
        <v>2.4</v>
      </c>
      <c r="AC6" s="1">
        <f>'Eval PM'!Y26</f>
        <v>3.2</v>
      </c>
      <c r="AD6" s="1">
        <f>'Eval PM'!Z26</f>
        <v>3</v>
      </c>
      <c r="AE6" s="1">
        <f>'Eval PM'!AA26</f>
        <v>2.2000000000000002</v>
      </c>
      <c r="AF6" s="1"/>
      <c r="AG6" s="1"/>
      <c r="AH6" s="98"/>
      <c r="AI6" s="103"/>
      <c r="AJ6" s="44"/>
    </row>
    <row r="7" spans="1:36" ht="15" thickBot="1">
      <c r="A7" s="175"/>
      <c r="B7" s="83" t="s">
        <v>133</v>
      </c>
      <c r="C7" s="84">
        <f>'Eval PM'!B40</f>
        <v>2.6666666666666665</v>
      </c>
      <c r="D7" s="85"/>
      <c r="E7" s="85"/>
      <c r="F7" s="85"/>
      <c r="G7" s="86">
        <f>'Eval PM'!C40</f>
        <v>3.1999999999999997</v>
      </c>
      <c r="H7" s="86">
        <f>'Eval PM'!D40</f>
        <v>3</v>
      </c>
      <c r="I7" s="86">
        <f>'Eval PM'!E40</f>
        <v>2.2666666666666662</v>
      </c>
      <c r="J7" s="86">
        <f>'Eval PM'!F40</f>
        <v>3.0666666666666664</v>
      </c>
      <c r="K7" s="86">
        <f>'Eval PM'!G40</f>
        <v>2.8000000000000003</v>
      </c>
      <c r="L7" s="86">
        <f>'Eval PM'!H40</f>
        <v>2.9333333333333336</v>
      </c>
      <c r="M7" s="86">
        <f>'Eval PM'!I40</f>
        <v>3</v>
      </c>
      <c r="N7" s="86">
        <f>'Eval PM'!J40</f>
        <v>2.3333333333333335</v>
      </c>
      <c r="O7" s="86">
        <f>'Eval PM'!K40</f>
        <v>2.8666666666666667</v>
      </c>
      <c r="P7" s="86">
        <f>'Eval PM'!L40</f>
        <v>2.4</v>
      </c>
      <c r="Q7" s="86">
        <f>'Eval PM'!M40</f>
        <v>3.0666666666666664</v>
      </c>
      <c r="R7" s="86">
        <f>'Eval PM'!N40</f>
        <v>2.8666666666666667</v>
      </c>
      <c r="S7" s="86">
        <f>'Eval PM'!O40</f>
        <v>2.8000000000000003</v>
      </c>
      <c r="T7" s="86">
        <f>'Eval PM'!P40</f>
        <v>3.1333333333333333</v>
      </c>
      <c r="U7" s="86">
        <f>'Eval PM'!Q40</f>
        <v>3.2000000000000006</v>
      </c>
      <c r="V7" s="86">
        <f>'Eval PM'!R40</f>
        <v>2.6666666666666665</v>
      </c>
      <c r="W7" s="86">
        <f>'Eval PM'!S40</f>
        <v>1.4666666666666668</v>
      </c>
      <c r="X7" s="86">
        <f>'Eval PM'!T40</f>
        <v>2.7333333333333329</v>
      </c>
      <c r="Y7" s="86">
        <f>'Eval PM'!U40</f>
        <v>2.6</v>
      </c>
      <c r="Z7" s="86">
        <f>'Eval PM'!V40</f>
        <v>3.0666666666666664</v>
      </c>
      <c r="AA7" s="86">
        <f>'Eval PM'!W40</f>
        <v>2.9333333333333336</v>
      </c>
      <c r="AB7" s="86">
        <f>'Eval PM'!X40</f>
        <v>2.0666666666666664</v>
      </c>
      <c r="AC7" s="86">
        <f>'Eval PM'!Y40</f>
        <v>3.1999999999999997</v>
      </c>
      <c r="AD7" s="86">
        <f>'Eval PM'!Z40</f>
        <v>3.1999999999999997</v>
      </c>
      <c r="AE7" s="86">
        <f>'Eval PM'!AA40</f>
        <v>2.5333333333333332</v>
      </c>
      <c r="AF7" s="86"/>
      <c r="AG7" s="86"/>
      <c r="AH7" s="99"/>
      <c r="AI7" s="104">
        <f t="shared" ref="AI7" si="0">COUNTIF(G7:AH7,"&gt;2,9")</f>
        <v>12</v>
      </c>
      <c r="AJ7" s="105">
        <f>COUNTIF(H7:AI7,"&lt;2")</f>
        <v>1</v>
      </c>
    </row>
    <row r="8" spans="1:36" ht="28.95" customHeight="1">
      <c r="A8" s="176" t="s">
        <v>111</v>
      </c>
      <c r="B8" s="68" t="s">
        <v>84</v>
      </c>
      <c r="C8" s="72"/>
      <c r="D8" s="70">
        <f>'Eval PO'!B7</f>
        <v>2.7777777777777777</v>
      </c>
      <c r="E8" s="72"/>
      <c r="F8" s="72"/>
      <c r="G8" s="64">
        <f>'Eval PO'!C7</f>
        <v>3.2222222222222223</v>
      </c>
      <c r="H8" s="64">
        <f>'Eval PO'!D7</f>
        <v>2.7777777777777777</v>
      </c>
      <c r="I8" s="64">
        <f>'Eval PO'!E7</f>
        <v>2.3333333333333335</v>
      </c>
      <c r="J8" s="64">
        <f>'Eval PO'!F7</f>
        <v>3.3333333333333335</v>
      </c>
      <c r="K8" s="64">
        <f>'Eval PO'!G7</f>
        <v>2.7777777777777777</v>
      </c>
      <c r="L8" s="64">
        <f>'Eval PO'!H7</f>
        <v>3.2222222222222223</v>
      </c>
      <c r="M8" s="64">
        <f>'Eval PO'!I7</f>
        <v>2.6666666666666665</v>
      </c>
      <c r="N8" s="64">
        <f>'Eval PO'!J7</f>
        <v>2.3333333333333335</v>
      </c>
      <c r="O8" s="64">
        <f>'Eval PO'!K7</f>
        <v>2.7777777777777777</v>
      </c>
      <c r="P8" s="64">
        <f>'Eval PO'!L7</f>
        <v>2.8888888888888888</v>
      </c>
      <c r="Q8" s="64">
        <f>'Eval PO'!M7</f>
        <v>3</v>
      </c>
      <c r="R8" s="64">
        <f>'Eval PO'!N7</f>
        <v>2.8888888888888888</v>
      </c>
      <c r="S8" s="64">
        <f>'Eval PO'!O7</f>
        <v>3.2222222222222223</v>
      </c>
      <c r="T8" s="64">
        <f>'Eval PO'!P7</f>
        <v>3</v>
      </c>
      <c r="U8" s="64">
        <f>'Eval PO'!Q7</f>
        <v>3</v>
      </c>
      <c r="V8" s="64">
        <f>'Eval PO'!R7</f>
        <v>2.5555555555555554</v>
      </c>
      <c r="W8" s="64">
        <f>'Eval PO'!S7</f>
        <v>2.4444444444444446</v>
      </c>
      <c r="X8" s="64">
        <f>'Eval PO'!T7</f>
        <v>3.1111111111111112</v>
      </c>
      <c r="Y8" s="64">
        <f>'Eval PO'!U7</f>
        <v>2.7777777777777777</v>
      </c>
      <c r="Z8" s="64">
        <f>'Eval PO'!V7</f>
        <v>2.6666666666666665</v>
      </c>
      <c r="AA8" s="64">
        <f>'Eval PO'!W7</f>
        <v>3</v>
      </c>
      <c r="AB8" s="64">
        <f>'Eval PO'!X7</f>
        <v>2.2222222222222223</v>
      </c>
      <c r="AC8" s="64">
        <f>'Eval PO'!Y7</f>
        <v>2.8888888888888888</v>
      </c>
      <c r="AD8" s="64">
        <f>'Eval PO'!Z7</f>
        <v>3.4444444444444446</v>
      </c>
      <c r="AE8" s="64">
        <f>'Eval PO'!AA7</f>
        <v>2.6666666666666665</v>
      </c>
      <c r="AF8" s="64"/>
      <c r="AG8" s="64"/>
      <c r="AH8" s="97"/>
      <c r="AI8" s="108"/>
      <c r="AJ8" s="61"/>
    </row>
    <row r="9" spans="1:36">
      <c r="A9" s="177"/>
      <c r="B9" s="69" t="s">
        <v>92</v>
      </c>
      <c r="C9" s="73"/>
      <c r="D9" s="71">
        <f>'Eval PO'!B17</f>
        <v>2.625</v>
      </c>
      <c r="E9" s="73"/>
      <c r="F9" s="73"/>
      <c r="G9" s="65">
        <f>'Eval PO'!C17</f>
        <v>2.625</v>
      </c>
      <c r="H9" s="65">
        <f>'Eval PO'!D17</f>
        <v>2.7142857142857144</v>
      </c>
      <c r="I9" s="65">
        <f>'Eval PO'!E17</f>
        <v>2.5714285714285716</v>
      </c>
      <c r="J9" s="65">
        <f>'Eval PO'!F17</f>
        <v>2.8571428571428572</v>
      </c>
      <c r="K9" s="65">
        <f>'Eval PO'!G17</f>
        <v>2.4285714285714284</v>
      </c>
      <c r="L9" s="65">
        <f>'Eval PO'!H17</f>
        <v>2.2857142857142856</v>
      </c>
      <c r="M9" s="65">
        <f>'Eval PO'!I17</f>
        <v>3</v>
      </c>
      <c r="N9" s="65">
        <f>'Eval PO'!J17</f>
        <v>3.1428571428571428</v>
      </c>
      <c r="O9" s="65">
        <f>'Eval PO'!K17</f>
        <v>2.4285714285714284</v>
      </c>
      <c r="P9" s="65">
        <f>'Eval PO'!L17</f>
        <v>2</v>
      </c>
      <c r="Q9" s="65">
        <f>'Eval PO'!M17</f>
        <v>2.4285714285714284</v>
      </c>
      <c r="R9" s="65">
        <f>'Eval PO'!N17</f>
        <v>2.7142857142857144</v>
      </c>
      <c r="S9" s="65">
        <f>'Eval PO'!O17</f>
        <v>2.4285714285714284</v>
      </c>
      <c r="T9" s="65">
        <f>'Eval PO'!P17</f>
        <v>2.4285714285714284</v>
      </c>
      <c r="U9" s="65">
        <f>'Eval PO'!Q17</f>
        <v>2.7142857142857144</v>
      </c>
      <c r="V9" s="65">
        <f>'Eval PO'!R17</f>
        <v>2.5714285714285716</v>
      </c>
      <c r="W9" s="65">
        <f>'Eval PO'!S17</f>
        <v>2</v>
      </c>
      <c r="X9" s="65">
        <f>'Eval PO'!T17</f>
        <v>1.5714285714285714</v>
      </c>
      <c r="Y9" s="65">
        <f>'Eval PO'!U17</f>
        <v>2.2857142857142856</v>
      </c>
      <c r="Z9" s="65">
        <f>'Eval PO'!V17</f>
        <v>2.8571428571428572</v>
      </c>
      <c r="AA9" s="65">
        <f>'Eval PO'!W17</f>
        <v>3</v>
      </c>
      <c r="AB9" s="65">
        <f>'Eval PO'!X17</f>
        <v>2</v>
      </c>
      <c r="AC9" s="65">
        <f>'Eval PO'!Y17</f>
        <v>3</v>
      </c>
      <c r="AD9" s="65">
        <f>'Eval PO'!Z17</f>
        <v>2.7142857142857144</v>
      </c>
      <c r="AE9" s="65">
        <f>'Eval PO'!AA17</f>
        <v>2.5714285714285716</v>
      </c>
      <c r="AF9" s="65"/>
      <c r="AG9" s="65"/>
      <c r="AH9" s="98"/>
      <c r="AI9" s="103"/>
      <c r="AJ9" s="44"/>
    </row>
    <row r="10" spans="1:36">
      <c r="A10" s="177"/>
      <c r="B10" s="69" t="s">
        <v>99</v>
      </c>
      <c r="C10" s="73"/>
      <c r="D10" s="71">
        <f>'Eval PO'!B26</f>
        <v>2.4</v>
      </c>
      <c r="E10" s="73"/>
      <c r="F10" s="73"/>
      <c r="G10" s="65">
        <f>'Eval PO'!B26</f>
        <v>2.4</v>
      </c>
      <c r="H10" s="65">
        <f>'Eval PO'!C26</f>
        <v>3.4</v>
      </c>
      <c r="I10" s="65">
        <f>'Eval PO'!D26</f>
        <v>3</v>
      </c>
      <c r="J10" s="65">
        <f>'Eval PO'!E26</f>
        <v>2.4</v>
      </c>
      <c r="K10" s="65">
        <f>'Eval PO'!F26</f>
        <v>3</v>
      </c>
      <c r="L10" s="65">
        <f>'Eval PO'!G26</f>
        <v>2.8</v>
      </c>
      <c r="M10" s="65">
        <f>'Eval PO'!H26</f>
        <v>3.4</v>
      </c>
      <c r="N10" s="65">
        <f>'Eval PO'!I26</f>
        <v>3.2</v>
      </c>
      <c r="O10" s="65">
        <f>'Eval PO'!J26</f>
        <v>2.2000000000000002</v>
      </c>
      <c r="P10" s="65">
        <f>'Eval PO'!K26</f>
        <v>2.4</v>
      </c>
      <c r="Q10" s="65">
        <f>'Eval PO'!L26</f>
        <v>3</v>
      </c>
      <c r="R10" s="65">
        <f>'Eval PO'!M26</f>
        <v>3.2</v>
      </c>
      <c r="S10" s="65">
        <f>'Eval PO'!N26</f>
        <v>2.8</v>
      </c>
      <c r="T10" s="65">
        <f>'Eval PO'!O26</f>
        <v>3.2</v>
      </c>
      <c r="U10" s="65">
        <f>'Eval PO'!P26</f>
        <v>3.4</v>
      </c>
      <c r="V10" s="65">
        <f>'Eval PO'!Q26</f>
        <v>3.2</v>
      </c>
      <c r="W10" s="65">
        <f>'Eval PO'!R26</f>
        <v>2.4</v>
      </c>
      <c r="X10" s="65">
        <f>'Eval PO'!S26</f>
        <v>1.2</v>
      </c>
      <c r="Y10" s="65">
        <f>'Eval PO'!T26</f>
        <v>3</v>
      </c>
      <c r="Z10" s="65">
        <f>'Eval PO'!U26</f>
        <v>3</v>
      </c>
      <c r="AA10" s="65">
        <f>'Eval PO'!V26</f>
        <v>3.2</v>
      </c>
      <c r="AB10" s="65">
        <f>'Eval PO'!W26</f>
        <v>3</v>
      </c>
      <c r="AC10" s="65">
        <f>'Eval PO'!X26</f>
        <v>2.4</v>
      </c>
      <c r="AD10" s="65">
        <f>'Eval PO'!Y26</f>
        <v>3.2</v>
      </c>
      <c r="AE10" s="65">
        <f>'Eval PO'!Z26</f>
        <v>3</v>
      </c>
      <c r="AF10" s="65"/>
      <c r="AG10" s="65"/>
      <c r="AH10" s="98"/>
      <c r="AI10" s="103"/>
      <c r="AJ10" s="44"/>
    </row>
    <row r="11" spans="1:36">
      <c r="A11" s="177"/>
      <c r="B11" s="69" t="s">
        <v>104</v>
      </c>
      <c r="C11" s="73"/>
      <c r="D11" s="71">
        <f>'Eval PO'!B34</f>
        <v>2.75</v>
      </c>
      <c r="E11" s="73"/>
      <c r="F11" s="73"/>
      <c r="G11" s="65">
        <f>'Eval PO'!B34</f>
        <v>2.75</v>
      </c>
      <c r="H11" s="74">
        <f>'Eval PO'!C34</f>
        <v>3.25</v>
      </c>
      <c r="I11" s="74">
        <f>'Eval PO'!D34</f>
        <v>3</v>
      </c>
      <c r="J11" s="74">
        <f>'Eval PO'!E34</f>
        <v>1.5</v>
      </c>
      <c r="K11" s="74">
        <f>'Eval PO'!F34</f>
        <v>3.25</v>
      </c>
      <c r="L11" s="74">
        <f>'Eval PO'!G34</f>
        <v>2.75</v>
      </c>
      <c r="M11" s="74">
        <f>'Eval PO'!H34</f>
        <v>3.25</v>
      </c>
      <c r="N11" s="74">
        <f>'Eval PO'!I34</f>
        <v>3</v>
      </c>
      <c r="O11" s="74">
        <f>'Eval PO'!J34</f>
        <v>1.5</v>
      </c>
      <c r="P11" s="74">
        <f>'Eval PO'!K34</f>
        <v>3.25</v>
      </c>
      <c r="Q11" s="74">
        <f>'Eval PO'!L34</f>
        <v>2.75</v>
      </c>
      <c r="R11" s="74">
        <f>'Eval PO'!M34</f>
        <v>3.25</v>
      </c>
      <c r="S11" s="74">
        <f>'Eval PO'!N34</f>
        <v>2.75</v>
      </c>
      <c r="T11" s="74">
        <f>'Eval PO'!O34</f>
        <v>3</v>
      </c>
      <c r="U11" s="74">
        <f>'Eval PO'!P34</f>
        <v>3</v>
      </c>
      <c r="V11" s="74">
        <f>'Eval PO'!Q34</f>
        <v>3.25</v>
      </c>
      <c r="W11" s="74">
        <f>'Eval PO'!R34</f>
        <v>3</v>
      </c>
      <c r="X11" s="74">
        <f>'Eval PO'!S34</f>
        <v>1.5</v>
      </c>
      <c r="Y11" s="74">
        <f>'Eval PO'!T34</f>
        <v>3.25</v>
      </c>
      <c r="Z11" s="74">
        <f>'Eval PO'!U34</f>
        <v>2.75</v>
      </c>
      <c r="AA11" s="74">
        <f>'Eval PO'!V34</f>
        <v>3.25</v>
      </c>
      <c r="AB11" s="74">
        <f>'Eval PO'!W34</f>
        <v>3</v>
      </c>
      <c r="AC11" s="74">
        <f>'Eval PO'!X34</f>
        <v>1.5</v>
      </c>
      <c r="AD11" s="74">
        <f>'Eval PO'!Y34</f>
        <v>3.25</v>
      </c>
      <c r="AE11" s="74">
        <f>'Eval PO'!Z34</f>
        <v>3.25</v>
      </c>
      <c r="AF11" s="74"/>
      <c r="AG11" s="74"/>
      <c r="AH11" s="100"/>
      <c r="AI11" s="103"/>
      <c r="AJ11" s="44"/>
    </row>
    <row r="12" spans="1:36" ht="15" thickBot="1">
      <c r="A12" s="178"/>
      <c r="B12" s="89" t="s">
        <v>133</v>
      </c>
      <c r="C12" s="90"/>
      <c r="D12" s="91">
        <f>'Eval PO'!B40</f>
        <v>2.1105555555555555</v>
      </c>
      <c r="E12" s="90"/>
      <c r="F12" s="90"/>
      <c r="G12" s="92">
        <f>'Eval PO'!C40</f>
        <v>3.1243055555555559</v>
      </c>
      <c r="H12" s="93">
        <f>'Eval PO'!D40</f>
        <v>2.873015873015873</v>
      </c>
      <c r="I12" s="93">
        <f>'Eval PO'!E40</f>
        <v>2.2011904761904764</v>
      </c>
      <c r="J12" s="93">
        <f>'Eval PO'!F40</f>
        <v>3.1101190476190479</v>
      </c>
      <c r="K12" s="93">
        <f>'Eval PO'!G40</f>
        <v>2.6890873015873016</v>
      </c>
      <c r="L12" s="93">
        <f>'Eval PO'!H40</f>
        <v>3.0394841269841271</v>
      </c>
      <c r="M12" s="93">
        <f>'Eval PO'!I40</f>
        <v>2.9666666666666668</v>
      </c>
      <c r="N12" s="93">
        <f>'Eval PO'!J40</f>
        <v>2.2940476190476193</v>
      </c>
      <c r="O12" s="93">
        <f>'Eval PO'!K40</f>
        <v>2.7140873015873015</v>
      </c>
      <c r="P12" s="93">
        <f>'Eval PO'!L40</f>
        <v>2.6597222222222223</v>
      </c>
      <c r="Q12" s="93">
        <f>'Eval PO'!M40</f>
        <v>2.969642857142857</v>
      </c>
      <c r="R12" s="93">
        <f>'Eval PO'!N40</f>
        <v>2.7882936507936509</v>
      </c>
      <c r="S12" s="93">
        <f>'Eval PO'!O40</f>
        <v>2.9626984126984128</v>
      </c>
      <c r="T12" s="93">
        <f>'Eval PO'!P40</f>
        <v>2.9571428571428573</v>
      </c>
      <c r="U12" s="93">
        <f>'Eval PO'!Q40</f>
        <v>3.0410714285714286</v>
      </c>
      <c r="V12" s="93">
        <f>'Eval PO'!R40</f>
        <v>2.6317460317460317</v>
      </c>
      <c r="W12" s="93">
        <f>'Eval PO'!S40</f>
        <v>1.7861111111111112</v>
      </c>
      <c r="X12" s="93">
        <f>'Eval PO'!T40</f>
        <v>2.7331349206349205</v>
      </c>
      <c r="Y12" s="93">
        <f>'Eval PO'!U40</f>
        <v>2.7033730158730158</v>
      </c>
      <c r="Z12" s="93">
        <f>'Eval PO'!V40</f>
        <v>2.9934523809523808</v>
      </c>
      <c r="AA12" s="93">
        <f>'Eval PO'!W40</f>
        <v>3</v>
      </c>
      <c r="AB12" s="93">
        <f>'Eval PO'!X40</f>
        <v>2.0305555555555559</v>
      </c>
      <c r="AC12" s="93">
        <f>'Eval PO'!Y40</f>
        <v>3.0847222222222221</v>
      </c>
      <c r="AD12" s="93">
        <f>'Eval PO'!Z40</f>
        <v>3.1021825396825395</v>
      </c>
      <c r="AE12" s="93">
        <f>'Eval PO'!AA40</f>
        <v>2.5470238095238096</v>
      </c>
      <c r="AF12" s="94"/>
      <c r="AG12" s="94"/>
      <c r="AH12" s="109"/>
      <c r="AI12" s="104">
        <f t="shared" ref="AI12" si="1">COUNTIF(G12:AH12,"&gt;2,9")</f>
        <v>12</v>
      </c>
      <c r="AJ12" s="105">
        <f>COUNTIF(H12:AI12,"&lt;2")</f>
        <v>1</v>
      </c>
    </row>
    <row r="13" spans="1:36" ht="14.4" customHeight="1">
      <c r="A13" s="179" t="s">
        <v>110</v>
      </c>
      <c r="B13" s="66" t="s">
        <v>46</v>
      </c>
      <c r="C13" s="72"/>
      <c r="D13" s="72"/>
      <c r="E13" s="75">
        <f>'Eval OIPL'!B7</f>
        <v>3</v>
      </c>
      <c r="F13" s="77"/>
      <c r="G13" s="62">
        <f>'Eval OIPL'!C7</f>
        <v>3</v>
      </c>
      <c r="H13" s="62">
        <f>'Eval OIPL'!D7</f>
        <v>2.6666666666666665</v>
      </c>
      <c r="I13" s="62">
        <f>'Eval OIPL'!E7</f>
        <v>1.6666666666666667</v>
      </c>
      <c r="J13" s="62">
        <f>'Eval OIPL'!F7</f>
        <v>4</v>
      </c>
      <c r="K13" s="62">
        <f>'Eval OIPL'!G7</f>
        <v>3</v>
      </c>
      <c r="L13" s="62">
        <f>'Eval OIPL'!H7</f>
        <v>3</v>
      </c>
      <c r="M13" s="62">
        <f>'Eval OIPL'!I7</f>
        <v>2.6666666666666665</v>
      </c>
      <c r="N13" s="62">
        <f>'Eval OIPL'!J7</f>
        <v>1.6666666666666667</v>
      </c>
      <c r="O13" s="62">
        <f>'Eval OIPL'!K7</f>
        <v>4</v>
      </c>
      <c r="P13" s="62">
        <f>'Eval OIPL'!L7</f>
        <v>3</v>
      </c>
      <c r="Q13" s="62">
        <f>'Eval OIPL'!M7</f>
        <v>3</v>
      </c>
      <c r="R13" s="62">
        <f>'Eval OIPL'!N7</f>
        <v>2.6666666666666665</v>
      </c>
      <c r="S13" s="62">
        <f>'Eval OIPL'!O7</f>
        <v>3</v>
      </c>
      <c r="T13" s="62">
        <f>'Eval OIPL'!P7</f>
        <v>2.6666666666666665</v>
      </c>
      <c r="U13" s="62">
        <f>'Eval OIPL'!Q7</f>
        <v>3</v>
      </c>
      <c r="V13" s="62">
        <f>'Eval OIPL'!R7</f>
        <v>2.6666666666666665</v>
      </c>
      <c r="W13" s="62">
        <f>'Eval OIPL'!S7</f>
        <v>1.6666666666666667</v>
      </c>
      <c r="X13" s="62">
        <f>'Eval OIPL'!T7</f>
        <v>4</v>
      </c>
      <c r="Y13" s="62">
        <f>'Eval OIPL'!U7</f>
        <v>3</v>
      </c>
      <c r="Z13" s="62">
        <f>'Eval OIPL'!V7</f>
        <v>3</v>
      </c>
      <c r="AA13" s="62">
        <f>'Eval OIPL'!W7</f>
        <v>2.6666666666666665</v>
      </c>
      <c r="AB13" s="62">
        <f>'Eval OIPL'!X7</f>
        <v>1.6666666666666667</v>
      </c>
      <c r="AC13" s="62">
        <f>'Eval OIPL'!Y7</f>
        <v>4</v>
      </c>
      <c r="AD13" s="62">
        <f>'Eval OIPL'!Z7</f>
        <v>4</v>
      </c>
      <c r="AE13" s="62">
        <f>'Eval OIPL'!AA7</f>
        <v>3</v>
      </c>
      <c r="AF13" s="62"/>
      <c r="AG13" s="62"/>
      <c r="AH13" s="101"/>
      <c r="AI13" s="108"/>
      <c r="AJ13" s="61"/>
    </row>
    <row r="14" spans="1:36" ht="15.6" customHeight="1">
      <c r="A14" s="180"/>
      <c r="B14" s="67" t="s">
        <v>50</v>
      </c>
      <c r="C14" s="73"/>
      <c r="D14" s="73"/>
      <c r="E14" s="76">
        <f>'Eval OIPL'!B17</f>
        <v>2.6666666666666665</v>
      </c>
      <c r="F14" s="78"/>
      <c r="G14" s="63">
        <f>'Eval OIPL'!C17</f>
        <v>2.6666666666666665</v>
      </c>
      <c r="H14" s="63">
        <f>'Eval OIPL'!D17</f>
        <v>3.3333333333333335</v>
      </c>
      <c r="I14" s="63">
        <f>'Eval OIPL'!E17</f>
        <v>2.8333333333333335</v>
      </c>
      <c r="J14" s="63">
        <f>'Eval OIPL'!F17</f>
        <v>2.6666666666666665</v>
      </c>
      <c r="K14" s="63">
        <f>'Eval OIPL'!G17</f>
        <v>2.8333333333333335</v>
      </c>
      <c r="L14" s="63">
        <f>'Eval OIPL'!H17</f>
        <v>2.3333333333333335</v>
      </c>
      <c r="M14" s="63">
        <f>'Eval OIPL'!I17</f>
        <v>3.1666666666666665</v>
      </c>
      <c r="N14" s="63">
        <f>'Eval OIPL'!J17</f>
        <v>3.1666666666666665</v>
      </c>
      <c r="O14" s="63">
        <f>'Eval OIPL'!K17</f>
        <v>2.6666666666666665</v>
      </c>
      <c r="P14" s="63">
        <f>'Eval OIPL'!L17</f>
        <v>1.6666666666666667</v>
      </c>
      <c r="Q14" s="63">
        <f>'Eval OIPL'!M17</f>
        <v>2.8333333333333335</v>
      </c>
      <c r="R14" s="63">
        <f>'Eval OIPL'!N17</f>
        <v>3.1666666666666665</v>
      </c>
      <c r="S14" s="63">
        <f>'Eval OIPL'!O17</f>
        <v>2.3333333333333335</v>
      </c>
      <c r="T14" s="63">
        <f>'Eval OIPL'!P17</f>
        <v>3</v>
      </c>
      <c r="U14" s="63">
        <f>'Eval OIPL'!Q17</f>
        <v>3.1666666666666665</v>
      </c>
      <c r="V14" s="63">
        <f>'Eval OIPL'!R17</f>
        <v>3</v>
      </c>
      <c r="W14" s="63">
        <f>'Eval OIPL'!S17</f>
        <v>1.8333333333333333</v>
      </c>
      <c r="X14" s="63">
        <f>'Eval OIPL'!T17</f>
        <v>1.8333333333333333</v>
      </c>
      <c r="Y14" s="63">
        <f>'Eval OIPL'!U17</f>
        <v>2.1666666666666665</v>
      </c>
      <c r="Z14" s="63">
        <f>'Eval OIPL'!V17</f>
        <v>2.8333333333333335</v>
      </c>
      <c r="AA14" s="63">
        <f>'Eval OIPL'!W17</f>
        <v>3.1666666666666665</v>
      </c>
      <c r="AB14" s="63">
        <f>'Eval OIPL'!X17</f>
        <v>2.3333333333333335</v>
      </c>
      <c r="AC14" s="63">
        <f>'Eval OIPL'!Y17</f>
        <v>2.8333333333333335</v>
      </c>
      <c r="AD14" s="63">
        <f>'Eval OIPL'!Z17</f>
        <v>3</v>
      </c>
      <c r="AE14" s="63">
        <f>'Eval OIPL'!AA17</f>
        <v>2.6666666666666665</v>
      </c>
      <c r="AF14" s="63"/>
      <c r="AG14" s="63"/>
      <c r="AH14" s="102"/>
      <c r="AI14" s="103"/>
      <c r="AJ14" s="44"/>
    </row>
    <row r="15" spans="1:36" ht="28.95" customHeight="1">
      <c r="A15" s="180"/>
      <c r="B15" s="67" t="s">
        <v>112</v>
      </c>
      <c r="C15" s="73"/>
      <c r="D15" s="73"/>
      <c r="E15" s="76">
        <f>'Eval OIPL'!B26</f>
        <v>2.25</v>
      </c>
      <c r="F15" s="78"/>
      <c r="G15" s="63">
        <f>'Eval OIPL'!C26</f>
        <v>3.25</v>
      </c>
      <c r="H15" s="63">
        <f>'Eval OIPL'!D26</f>
        <v>3</v>
      </c>
      <c r="I15" s="63">
        <f>'Eval OIPL'!E26</f>
        <v>2.5</v>
      </c>
      <c r="J15" s="63">
        <f>'Eval OIPL'!F26</f>
        <v>3.25</v>
      </c>
      <c r="K15" s="63">
        <f>'Eval OIPL'!G26</f>
        <v>2.75</v>
      </c>
      <c r="L15" s="63">
        <f>'Eval OIPL'!H26</f>
        <v>3.25</v>
      </c>
      <c r="M15" s="63">
        <f>'Eval OIPL'!I26</f>
        <v>3.25</v>
      </c>
      <c r="N15" s="63">
        <f>'Eval OIPL'!J26</f>
        <v>2.25</v>
      </c>
      <c r="O15" s="63">
        <f>'Eval OIPL'!K26</f>
        <v>2.5</v>
      </c>
      <c r="P15" s="63">
        <f>'Eval OIPL'!L26</f>
        <v>3</v>
      </c>
      <c r="Q15" s="63">
        <f>'Eval OIPL'!M26</f>
        <v>3</v>
      </c>
      <c r="R15" s="63">
        <f>'Eval OIPL'!N26</f>
        <v>2.75</v>
      </c>
      <c r="S15" s="63">
        <f>'Eval OIPL'!O26</f>
        <v>3.25</v>
      </c>
      <c r="T15" s="63">
        <f>'Eval OIPL'!P26</f>
        <v>3.5</v>
      </c>
      <c r="U15" s="63">
        <f>'Eval OIPL'!Q26</f>
        <v>3</v>
      </c>
      <c r="V15" s="63">
        <f>'Eval OIPL'!R26</f>
        <v>2.25</v>
      </c>
      <c r="W15" s="63">
        <f>'Eval OIPL'!S26</f>
        <v>1</v>
      </c>
      <c r="X15" s="63">
        <f>'Eval OIPL'!T26</f>
        <v>3.25</v>
      </c>
      <c r="Y15" s="63">
        <f>'Eval OIPL'!U26</f>
        <v>3</v>
      </c>
      <c r="Z15" s="63">
        <f>'Eval OIPL'!V26</f>
        <v>3</v>
      </c>
      <c r="AA15" s="63">
        <f>'Eval OIPL'!W26</f>
        <v>3</v>
      </c>
      <c r="AB15" s="63">
        <f>'Eval OIPL'!X26</f>
        <v>2.5</v>
      </c>
      <c r="AC15" s="63">
        <f>'Eval OIPL'!Y26</f>
        <v>3.5</v>
      </c>
      <c r="AD15" s="63">
        <f>'Eval OIPL'!Z26</f>
        <v>3.25</v>
      </c>
      <c r="AE15" s="63">
        <f>'Eval OIPL'!AA26</f>
        <v>2</v>
      </c>
      <c r="AF15" s="63"/>
      <c r="AG15" s="63"/>
      <c r="AH15" s="102"/>
      <c r="AI15" s="103"/>
      <c r="AJ15" s="44"/>
    </row>
    <row r="16" spans="1:36">
      <c r="A16" s="180"/>
      <c r="B16" s="67" t="s">
        <v>62</v>
      </c>
      <c r="C16" s="73"/>
      <c r="D16" s="73"/>
      <c r="E16" s="76">
        <f>'Eval OIPL'!B34</f>
        <v>2.6666666666666665</v>
      </c>
      <c r="F16" s="78"/>
      <c r="G16" s="63">
        <f>'Eval OIPL'!B34</f>
        <v>2.6666666666666665</v>
      </c>
      <c r="H16" s="63">
        <f>'Eval OIPL'!C34</f>
        <v>3</v>
      </c>
      <c r="I16" s="63">
        <f>'Eval OIPL'!D34</f>
        <v>3</v>
      </c>
      <c r="J16" s="63">
        <f>'Eval OIPL'!E34</f>
        <v>1.3333333333333333</v>
      </c>
      <c r="K16" s="63">
        <f>'Eval OIPL'!F34</f>
        <v>3.6666666666666665</v>
      </c>
      <c r="L16" s="63">
        <f>'Eval OIPL'!G34</f>
        <v>2.6666666666666665</v>
      </c>
      <c r="M16" s="63">
        <f>'Eval OIPL'!H34</f>
        <v>3</v>
      </c>
      <c r="N16" s="63">
        <f>'Eval OIPL'!I34</f>
        <v>3</v>
      </c>
      <c r="O16" s="63">
        <f>'Eval OIPL'!J34</f>
        <v>1.3333333333333333</v>
      </c>
      <c r="P16" s="63">
        <f>'Eval OIPL'!K34</f>
        <v>3.6666666666666665</v>
      </c>
      <c r="Q16" s="63">
        <f>'Eval OIPL'!L34</f>
        <v>2.6666666666666665</v>
      </c>
      <c r="R16" s="63">
        <f>'Eval OIPL'!M34</f>
        <v>3</v>
      </c>
      <c r="S16" s="63">
        <f>'Eval OIPL'!N34</f>
        <v>2.6666666666666665</v>
      </c>
      <c r="T16" s="63">
        <f>'Eval OIPL'!O34</f>
        <v>3</v>
      </c>
      <c r="U16" s="63">
        <f>'Eval OIPL'!P34</f>
        <v>3</v>
      </c>
      <c r="V16" s="63">
        <f>'Eval OIPL'!Q34</f>
        <v>3</v>
      </c>
      <c r="W16" s="63">
        <f>'Eval OIPL'!R34</f>
        <v>3</v>
      </c>
      <c r="X16" s="63">
        <f>'Eval OIPL'!S34</f>
        <v>1.3333333333333333</v>
      </c>
      <c r="Y16" s="63">
        <f>'Eval OIPL'!T34</f>
        <v>3.6666666666666665</v>
      </c>
      <c r="Z16" s="63">
        <f>'Eval OIPL'!U34</f>
        <v>2.6666666666666665</v>
      </c>
      <c r="AA16" s="63">
        <f>'Eval OIPL'!V34</f>
        <v>3</v>
      </c>
      <c r="AB16" s="63">
        <f>'Eval OIPL'!W34</f>
        <v>3</v>
      </c>
      <c r="AC16" s="63">
        <f>'Eval OIPL'!X34</f>
        <v>1.3333333333333333</v>
      </c>
      <c r="AD16" s="63">
        <f>'Eval OIPL'!Y34</f>
        <v>3.6666666666666665</v>
      </c>
      <c r="AE16" s="63">
        <f>'Eval OIPL'!Z34</f>
        <v>3.6666666666666665</v>
      </c>
      <c r="AF16" s="63"/>
      <c r="AG16" s="63"/>
      <c r="AH16" s="102"/>
      <c r="AI16" s="103"/>
      <c r="AJ16" s="44"/>
    </row>
    <row r="17" spans="1:36" ht="15" thickBot="1">
      <c r="A17" s="181"/>
      <c r="B17" s="95" t="s">
        <v>133</v>
      </c>
      <c r="C17" s="90"/>
      <c r="D17" s="90"/>
      <c r="E17" s="50">
        <f>'Eval OIPL'!B40</f>
        <v>2.1166666666666663</v>
      </c>
      <c r="F17" s="85"/>
      <c r="G17" s="86">
        <f>'Eval OIPL'!C40</f>
        <v>2.9791666666666665</v>
      </c>
      <c r="H17" s="86">
        <f>'Eval OIPL'!D40</f>
        <v>3</v>
      </c>
      <c r="I17" s="86">
        <f>'Eval OIPL'!E40</f>
        <v>2.0833333333333335</v>
      </c>
      <c r="J17" s="86">
        <f>'Eval OIPL'!F40</f>
        <v>3.395833333333333</v>
      </c>
      <c r="K17" s="86">
        <f>'Eval OIPL'!G40</f>
        <v>2.8125</v>
      </c>
      <c r="L17" s="86">
        <f>'Eval OIPL'!H40</f>
        <v>2.8958333333333335</v>
      </c>
      <c r="M17" s="86">
        <f>'Eval OIPL'!I40</f>
        <v>3.020833333333333</v>
      </c>
      <c r="N17" s="86">
        <f>'Eval OIPL'!J40</f>
        <v>2.1041666666666665</v>
      </c>
      <c r="O17" s="86">
        <f>'Eval OIPL'!K40</f>
        <v>3.208333333333333</v>
      </c>
      <c r="P17" s="86">
        <f>'Eval OIPL'!L40</f>
        <v>2.5833333333333335</v>
      </c>
      <c r="Q17" s="86">
        <f>'Eval OIPL'!M40</f>
        <v>2.9583333333333335</v>
      </c>
      <c r="R17" s="86">
        <f>'Eval OIPL'!N40</f>
        <v>2.8124999999999996</v>
      </c>
      <c r="S17" s="86">
        <f>'Eval OIPL'!O40</f>
        <v>2.8958333333333335</v>
      </c>
      <c r="T17" s="86">
        <f>'Eval OIPL'!P40</f>
        <v>3.0416666666666665</v>
      </c>
      <c r="U17" s="86">
        <f>'Eval OIPL'!Q40</f>
        <v>3.0416666666666665</v>
      </c>
      <c r="V17" s="86">
        <f>'Eval OIPL'!R40</f>
        <v>2.7291666666666665</v>
      </c>
      <c r="W17" s="86">
        <f>'Eval OIPL'!S40</f>
        <v>1.4583333333333333</v>
      </c>
      <c r="X17" s="86">
        <f>'Eval OIPL'!T40</f>
        <v>3.1874999999999996</v>
      </c>
      <c r="Y17" s="86">
        <f>'Eval OIPL'!U40</f>
        <v>2.708333333333333</v>
      </c>
      <c r="Z17" s="86">
        <f>'Eval OIPL'!V40</f>
        <v>2.9583333333333335</v>
      </c>
      <c r="AA17" s="86">
        <f>'Eval OIPL'!W40</f>
        <v>2.958333333333333</v>
      </c>
      <c r="AB17" s="86">
        <f>'Eval OIPL'!X40</f>
        <v>1.9583333333333335</v>
      </c>
      <c r="AC17" s="86">
        <f>'Eval OIPL'!Y40</f>
        <v>3.5</v>
      </c>
      <c r="AD17" s="86">
        <f>'Eval OIPL'!Z40</f>
        <v>3.4791666666666665</v>
      </c>
      <c r="AE17" s="86">
        <f>'Eval OIPL'!AA40</f>
        <v>2.583333333333333</v>
      </c>
      <c r="AF17" s="86"/>
      <c r="AG17" s="86"/>
      <c r="AH17" s="99"/>
      <c r="AI17" s="104">
        <f t="shared" ref="AI17" si="2">COUNTIF(G17:AH17,"&gt;2,9")</f>
        <v>13</v>
      </c>
      <c r="AJ17" s="105">
        <f>COUNTIF(H17:AI17,"&lt;2")</f>
        <v>2</v>
      </c>
    </row>
    <row r="18" spans="1:36" ht="14.4" customHeight="1">
      <c r="A18" s="182" t="s">
        <v>121</v>
      </c>
      <c r="B18" s="79" t="s">
        <v>108</v>
      </c>
      <c r="C18" s="72"/>
      <c r="D18" s="72"/>
      <c r="E18" s="72"/>
      <c r="F18" s="81">
        <f>'Eval FM'!B7</f>
        <v>2.5</v>
      </c>
      <c r="G18" s="62">
        <f>'Eval FM'!C7</f>
        <v>3</v>
      </c>
      <c r="H18" s="62">
        <f>'Eval FM'!D7</f>
        <v>2.75</v>
      </c>
      <c r="I18" s="62">
        <f>'Eval FM'!E7</f>
        <v>1.5</v>
      </c>
      <c r="J18" s="62">
        <f>'Eval FM'!F7</f>
        <v>3.75</v>
      </c>
      <c r="K18" s="62">
        <f>'Eval FM'!G7</f>
        <v>2.5</v>
      </c>
      <c r="L18" s="62">
        <f>'Eval FM'!H7</f>
        <v>3</v>
      </c>
      <c r="M18" s="62">
        <f>'Eval FM'!I7</f>
        <v>2.75</v>
      </c>
      <c r="N18" s="62">
        <f>'Eval FM'!J7</f>
        <v>1.5</v>
      </c>
      <c r="O18" s="62">
        <f>'Eval FM'!K7</f>
        <v>3.75</v>
      </c>
      <c r="P18" s="62">
        <f>'Eval FM'!L7</f>
        <v>2.5</v>
      </c>
      <c r="Q18" s="62">
        <f>'Eval FM'!M7</f>
        <v>3</v>
      </c>
      <c r="R18" s="62">
        <f>'Eval FM'!N7</f>
        <v>2.75</v>
      </c>
      <c r="S18" s="62">
        <f>'Eval FM'!O7</f>
        <v>3</v>
      </c>
      <c r="T18" s="62">
        <f>'Eval FM'!P7</f>
        <v>3</v>
      </c>
      <c r="U18" s="62">
        <f>'Eval FM'!Q7</f>
        <v>3</v>
      </c>
      <c r="V18" s="62">
        <f>'Eval FM'!R7</f>
        <v>2.75</v>
      </c>
      <c r="W18" s="62">
        <f>'Eval FM'!S7</f>
        <v>1.5</v>
      </c>
      <c r="X18" s="62">
        <f>'Eval FM'!T7</f>
        <v>3.75</v>
      </c>
      <c r="Y18" s="62">
        <f>'Eval FM'!U7</f>
        <v>2.5</v>
      </c>
      <c r="Z18" s="62">
        <f>'Eval FM'!V7</f>
        <v>3</v>
      </c>
      <c r="AA18" s="62">
        <f>'Eval FM'!W7</f>
        <v>2.75</v>
      </c>
      <c r="AB18" s="62">
        <f>'Eval FM'!X7</f>
        <v>1.5</v>
      </c>
      <c r="AC18" s="62">
        <f>'Eval FM'!Y7</f>
        <v>3.75</v>
      </c>
      <c r="AD18" s="62">
        <f>'Eval FM'!Z7</f>
        <v>3.75</v>
      </c>
      <c r="AE18" s="62">
        <f>'Eval FM'!AA7</f>
        <v>2.5</v>
      </c>
      <c r="AF18" s="62"/>
      <c r="AG18" s="62"/>
      <c r="AH18" s="97"/>
      <c r="AI18" s="108"/>
      <c r="AJ18" s="61"/>
    </row>
    <row r="19" spans="1:36">
      <c r="A19" s="183"/>
      <c r="B19" s="80" t="s">
        <v>109</v>
      </c>
      <c r="C19" s="73"/>
      <c r="D19" s="73"/>
      <c r="E19" s="73"/>
      <c r="F19" s="82">
        <f>'Eval FM'!B17</f>
        <v>2.5</v>
      </c>
      <c r="G19" s="63">
        <f>'Eval FM'!C17</f>
        <v>2.5</v>
      </c>
      <c r="H19" s="63">
        <f>'Eval FM'!D17</f>
        <v>3</v>
      </c>
      <c r="I19" s="63">
        <f>'Eval FM'!E17</f>
        <v>2.75</v>
      </c>
      <c r="J19" s="63">
        <f>'Eval FM'!F17</f>
        <v>2.5</v>
      </c>
      <c r="K19" s="63">
        <f>'Eval FM'!G17</f>
        <v>3</v>
      </c>
      <c r="L19" s="63">
        <f>'Eval FM'!H17</f>
        <v>2</v>
      </c>
      <c r="M19" s="63">
        <f>'Eval FM'!I17</f>
        <v>3</v>
      </c>
      <c r="N19" s="63">
        <f>'Eval FM'!J17</f>
        <v>3</v>
      </c>
      <c r="O19" s="63">
        <f>'Eval FM'!K17</f>
        <v>2.75</v>
      </c>
      <c r="P19" s="63">
        <f>'Eval FM'!L17</f>
        <v>1.5</v>
      </c>
      <c r="Q19" s="63">
        <f>'Eval FM'!M17</f>
        <v>2.5</v>
      </c>
      <c r="R19" s="63">
        <f>'Eval FM'!N17</f>
        <v>3</v>
      </c>
      <c r="S19" s="63">
        <f>'Eval FM'!O17</f>
        <v>2</v>
      </c>
      <c r="T19" s="63">
        <f>'Eval FM'!P17</f>
        <v>3</v>
      </c>
      <c r="U19" s="63">
        <f>'Eval FM'!Q17</f>
        <v>3</v>
      </c>
      <c r="V19" s="63">
        <f>'Eval FM'!R17</f>
        <v>2.75</v>
      </c>
      <c r="W19" s="63">
        <f>'Eval FM'!S17</f>
        <v>1.5</v>
      </c>
      <c r="X19" s="63">
        <f>'Eval FM'!T17</f>
        <v>2</v>
      </c>
      <c r="Y19" s="63">
        <f>'Eval FM'!U17</f>
        <v>1.75</v>
      </c>
      <c r="Z19" s="63">
        <f>'Eval FM'!V17</f>
        <v>2.5</v>
      </c>
      <c r="AA19" s="63">
        <f>'Eval FM'!W17</f>
        <v>3</v>
      </c>
      <c r="AB19" s="63">
        <f>'Eval FM'!X17</f>
        <v>2</v>
      </c>
      <c r="AC19" s="63">
        <f>'Eval FM'!Y17</f>
        <v>3</v>
      </c>
      <c r="AD19" s="63">
        <f>'Eval FM'!Z17</f>
        <v>3</v>
      </c>
      <c r="AE19" s="63">
        <f>'Eval FM'!AA17</f>
        <v>2.75</v>
      </c>
      <c r="AF19" s="63"/>
      <c r="AG19" s="63"/>
      <c r="AH19" s="98"/>
      <c r="AI19" s="103"/>
      <c r="AJ19" s="44"/>
    </row>
    <row r="20" spans="1:36">
      <c r="A20" s="183"/>
      <c r="B20" s="80" t="s">
        <v>41</v>
      </c>
      <c r="C20" s="73"/>
      <c r="D20" s="73"/>
      <c r="E20" s="73"/>
      <c r="F20" s="82">
        <f>'Eval FM'!B26</f>
        <v>2.6666666666666665</v>
      </c>
      <c r="G20" s="63">
        <f>'Eval FM'!C26</f>
        <v>3.3333333333333335</v>
      </c>
      <c r="H20" s="63">
        <f>'Eval FM'!D26</f>
        <v>3</v>
      </c>
      <c r="I20" s="63">
        <f>'Eval FM'!E26</f>
        <v>3</v>
      </c>
      <c r="J20" s="63">
        <f>'Eval FM'!F26</f>
        <v>3.3333333333333335</v>
      </c>
      <c r="K20" s="63">
        <f>'Eval FM'!G26</f>
        <v>3.3333333333333335</v>
      </c>
      <c r="L20" s="63">
        <f>'Eval FM'!H26</f>
        <v>3.3333333333333335</v>
      </c>
      <c r="M20" s="63">
        <f>'Eval FM'!I26</f>
        <v>3.3333333333333335</v>
      </c>
      <c r="N20" s="63">
        <f>'Eval FM'!J26</f>
        <v>2.6666666666666665</v>
      </c>
      <c r="O20" s="63">
        <f>'Eval FM'!K26</f>
        <v>2.3333333333333335</v>
      </c>
      <c r="P20" s="63">
        <f>'Eval FM'!L26</f>
        <v>3.6666666666666665</v>
      </c>
      <c r="Q20" s="63">
        <f>'Eval FM'!M26</f>
        <v>3</v>
      </c>
      <c r="R20" s="63">
        <f>'Eval FM'!N26</f>
        <v>2.6666666666666665</v>
      </c>
      <c r="S20" s="63">
        <f>'Eval FM'!O26</f>
        <v>3.3333333333333335</v>
      </c>
      <c r="T20" s="63">
        <f>'Eval FM'!P26</f>
        <v>3.3333333333333335</v>
      </c>
      <c r="U20" s="63">
        <f>'Eval FM'!Q26</f>
        <v>3</v>
      </c>
      <c r="V20" s="63">
        <f>'Eval FM'!R26</f>
        <v>2</v>
      </c>
      <c r="W20" s="63">
        <f>'Eval FM'!S26</f>
        <v>1</v>
      </c>
      <c r="X20" s="63">
        <f>'Eval FM'!T26</f>
        <v>3.3333333333333335</v>
      </c>
      <c r="Y20" s="63">
        <f>'Eval FM'!U26</f>
        <v>3.6666666666666665</v>
      </c>
      <c r="Z20" s="63">
        <f>'Eval FM'!V26</f>
        <v>3</v>
      </c>
      <c r="AA20" s="63">
        <f>'Eval FM'!W26</f>
        <v>3</v>
      </c>
      <c r="AB20" s="63">
        <f>'Eval FM'!X26</f>
        <v>3</v>
      </c>
      <c r="AC20" s="63">
        <f>'Eval FM'!Y26</f>
        <v>3.6666666666666665</v>
      </c>
      <c r="AD20" s="63">
        <f>'Eval FM'!Z26</f>
        <v>3.3333333333333335</v>
      </c>
      <c r="AE20" s="63">
        <f>'Eval FM'!AA26</f>
        <v>2.3333333333333335</v>
      </c>
      <c r="AF20" s="63"/>
      <c r="AG20" s="63"/>
      <c r="AH20" s="98"/>
      <c r="AI20" s="103"/>
      <c r="AJ20" s="44"/>
    </row>
    <row r="21" spans="1:36" ht="15" thickBot="1">
      <c r="A21" s="184"/>
      <c r="B21" s="110" t="s">
        <v>133</v>
      </c>
      <c r="C21" s="111"/>
      <c r="D21" s="111"/>
      <c r="E21" s="111"/>
      <c r="F21" s="112">
        <f>'Eval FM'!B40</f>
        <v>2.5555555555555554</v>
      </c>
      <c r="G21" s="113">
        <f>'Eval FM'!C40</f>
        <v>2.9444444444444446</v>
      </c>
      <c r="H21" s="113">
        <f>'Eval FM'!D40</f>
        <v>2.9166666666666665</v>
      </c>
      <c r="I21" s="113">
        <f>'Eval FM'!E40</f>
        <v>2.4166666666666665</v>
      </c>
      <c r="J21" s="113">
        <f>'Eval FM'!F40</f>
        <v>3.1944444444444446</v>
      </c>
      <c r="K21" s="113">
        <f>'Eval FM'!G40</f>
        <v>2.9444444444444446</v>
      </c>
      <c r="L21" s="113">
        <f>'Eval FM'!H40</f>
        <v>2.7777777777777781</v>
      </c>
      <c r="M21" s="113">
        <f>'Eval FM'!I40</f>
        <v>3.0277777777777781</v>
      </c>
      <c r="N21" s="113">
        <f>'Eval FM'!J40</f>
        <v>2.3888888888888888</v>
      </c>
      <c r="O21" s="113">
        <f>'Eval FM'!K40</f>
        <v>2.9444444444444446</v>
      </c>
      <c r="P21" s="113">
        <f>'Eval FM'!L40</f>
        <v>2.5555555555555554</v>
      </c>
      <c r="Q21" s="113">
        <f>'Eval FM'!M40</f>
        <v>2.8333333333333335</v>
      </c>
      <c r="R21" s="113">
        <f>'Eval FM'!N40</f>
        <v>2.8055555555555554</v>
      </c>
      <c r="S21" s="113">
        <f>'Eval FM'!O40</f>
        <v>2.7777777777777781</v>
      </c>
      <c r="T21" s="113">
        <f>'Eval FM'!P40</f>
        <v>3.1111111111111112</v>
      </c>
      <c r="U21" s="113">
        <f>'Eval FM'!Q40</f>
        <v>3</v>
      </c>
      <c r="V21" s="113">
        <f>'Eval FM'!R40</f>
        <v>2.5</v>
      </c>
      <c r="W21" s="113">
        <f>'Eval FM'!S40</f>
        <v>1.3333333333333333</v>
      </c>
      <c r="X21" s="113">
        <f>'Eval FM'!T40</f>
        <v>3.0277777777777781</v>
      </c>
      <c r="Y21" s="113">
        <f>'Eval FM'!U40</f>
        <v>2.6388888888888888</v>
      </c>
      <c r="Z21" s="113">
        <f>'Eval FM'!V40</f>
        <v>2.8333333333333335</v>
      </c>
      <c r="AA21" s="113">
        <f>'Eval FM'!W40</f>
        <v>2.9166666666666665</v>
      </c>
      <c r="AB21" s="113">
        <f>'Eval FM'!X40</f>
        <v>2.1666666666666665</v>
      </c>
      <c r="AC21" s="113">
        <f>'Eval FM'!Y40</f>
        <v>3.4722222222222219</v>
      </c>
      <c r="AD21" s="113">
        <f>'Eval FM'!Z40</f>
        <v>3.3611111111111112</v>
      </c>
      <c r="AE21" s="113">
        <f>'Eval FM'!AA40</f>
        <v>2.5277777777777781</v>
      </c>
      <c r="AF21" s="113"/>
      <c r="AG21" s="113"/>
      <c r="AH21" s="114"/>
      <c r="AI21" s="104">
        <f t="shared" ref="AI21" si="3">COUNTIF(G21:AH21,"&gt;2,9")</f>
        <v>12</v>
      </c>
      <c r="AJ21" s="105">
        <f>COUNTIF(H21:AI21,"&lt;2")</f>
        <v>1</v>
      </c>
    </row>
    <row r="22" spans="1:36">
      <c r="B22" s="115" t="s">
        <v>113</v>
      </c>
      <c r="C22" s="116">
        <f>C7</f>
        <v>2.6666666666666665</v>
      </c>
      <c r="D22" s="116"/>
      <c r="E22" s="116"/>
      <c r="F22" s="116"/>
      <c r="G22" s="116">
        <f t="shared" ref="G22:AH22" si="4">G7</f>
        <v>3.1999999999999997</v>
      </c>
      <c r="H22" s="116">
        <f t="shared" si="4"/>
        <v>3</v>
      </c>
      <c r="I22" s="116">
        <f t="shared" si="4"/>
        <v>2.2666666666666662</v>
      </c>
      <c r="J22" s="116">
        <f t="shared" si="4"/>
        <v>3.0666666666666664</v>
      </c>
      <c r="K22" s="116">
        <f t="shared" si="4"/>
        <v>2.8000000000000003</v>
      </c>
      <c r="L22" s="116">
        <f t="shared" si="4"/>
        <v>2.9333333333333336</v>
      </c>
      <c r="M22" s="116">
        <f t="shared" si="4"/>
        <v>3</v>
      </c>
      <c r="N22" s="116">
        <f t="shared" si="4"/>
        <v>2.3333333333333335</v>
      </c>
      <c r="O22" s="116">
        <f t="shared" si="4"/>
        <v>2.8666666666666667</v>
      </c>
      <c r="P22" s="116">
        <f t="shared" si="4"/>
        <v>2.4</v>
      </c>
      <c r="Q22" s="116">
        <f t="shared" si="4"/>
        <v>3.0666666666666664</v>
      </c>
      <c r="R22" s="116">
        <f t="shared" si="4"/>
        <v>2.8666666666666667</v>
      </c>
      <c r="S22" s="116">
        <f t="shared" si="4"/>
        <v>2.8000000000000003</v>
      </c>
      <c r="T22" s="116">
        <f t="shared" si="4"/>
        <v>3.1333333333333333</v>
      </c>
      <c r="U22" s="116">
        <f t="shared" si="4"/>
        <v>3.2000000000000006</v>
      </c>
      <c r="V22" s="116">
        <f t="shared" si="4"/>
        <v>2.6666666666666665</v>
      </c>
      <c r="W22" s="116">
        <f t="shared" si="4"/>
        <v>1.4666666666666668</v>
      </c>
      <c r="X22" s="116">
        <f t="shared" si="4"/>
        <v>2.7333333333333329</v>
      </c>
      <c r="Y22" s="116">
        <f t="shared" si="4"/>
        <v>2.6</v>
      </c>
      <c r="Z22" s="116">
        <f t="shared" si="4"/>
        <v>3.0666666666666664</v>
      </c>
      <c r="AA22" s="116">
        <f t="shared" si="4"/>
        <v>2.9333333333333336</v>
      </c>
      <c r="AB22" s="116">
        <f t="shared" si="4"/>
        <v>2.0666666666666664</v>
      </c>
      <c r="AC22" s="116">
        <f t="shared" si="4"/>
        <v>3.1999999999999997</v>
      </c>
      <c r="AD22" s="116">
        <f t="shared" si="4"/>
        <v>3.1999999999999997</v>
      </c>
      <c r="AE22" s="116">
        <f t="shared" si="4"/>
        <v>2.5333333333333332</v>
      </c>
      <c r="AF22" s="116">
        <f t="shared" si="4"/>
        <v>0</v>
      </c>
      <c r="AG22" s="116">
        <f t="shared" si="4"/>
        <v>0</v>
      </c>
      <c r="AH22" s="117">
        <f t="shared" si="4"/>
        <v>0</v>
      </c>
    </row>
    <row r="23" spans="1:36" ht="15" thickBot="1">
      <c r="B23" s="118" t="s">
        <v>114</v>
      </c>
      <c r="C23" s="119"/>
      <c r="D23" s="119"/>
      <c r="E23" s="119"/>
      <c r="F23" s="119"/>
      <c r="G23" s="120">
        <f>G22/$C$22</f>
        <v>1.2</v>
      </c>
      <c r="H23" s="120">
        <f t="shared" ref="H23:AE23" si="5">H22/$C$22</f>
        <v>1.125</v>
      </c>
      <c r="I23" s="120">
        <f t="shared" si="5"/>
        <v>0.84999999999999987</v>
      </c>
      <c r="J23" s="120">
        <f t="shared" si="5"/>
        <v>1.1499999999999999</v>
      </c>
      <c r="K23" s="120">
        <f t="shared" si="5"/>
        <v>1.0500000000000003</v>
      </c>
      <c r="L23" s="120">
        <f t="shared" si="5"/>
        <v>1.1000000000000001</v>
      </c>
      <c r="M23" s="120">
        <f t="shared" si="5"/>
        <v>1.125</v>
      </c>
      <c r="N23" s="120">
        <f t="shared" si="5"/>
        <v>0.87500000000000011</v>
      </c>
      <c r="O23" s="120">
        <f t="shared" si="5"/>
        <v>1.0750000000000002</v>
      </c>
      <c r="P23" s="120">
        <f t="shared" si="5"/>
        <v>0.9</v>
      </c>
      <c r="Q23" s="120">
        <f t="shared" si="5"/>
        <v>1.1499999999999999</v>
      </c>
      <c r="R23" s="120">
        <f t="shared" si="5"/>
        <v>1.0750000000000002</v>
      </c>
      <c r="S23" s="120">
        <f t="shared" si="5"/>
        <v>1.0500000000000003</v>
      </c>
      <c r="T23" s="120">
        <f t="shared" si="5"/>
        <v>1.175</v>
      </c>
      <c r="U23" s="120">
        <f t="shared" si="5"/>
        <v>1.2000000000000004</v>
      </c>
      <c r="V23" s="120">
        <f t="shared" si="5"/>
        <v>1</v>
      </c>
      <c r="W23" s="120">
        <f t="shared" si="5"/>
        <v>0.55000000000000004</v>
      </c>
      <c r="X23" s="120">
        <f t="shared" si="5"/>
        <v>1.0249999999999999</v>
      </c>
      <c r="Y23" s="120">
        <f t="shared" si="5"/>
        <v>0.97500000000000009</v>
      </c>
      <c r="Z23" s="120">
        <f t="shared" si="5"/>
        <v>1.1499999999999999</v>
      </c>
      <c r="AA23" s="120">
        <f t="shared" si="5"/>
        <v>1.1000000000000001</v>
      </c>
      <c r="AB23" s="120">
        <f t="shared" si="5"/>
        <v>0.77499999999999991</v>
      </c>
      <c r="AC23" s="120">
        <f t="shared" si="5"/>
        <v>1.2</v>
      </c>
      <c r="AD23" s="120">
        <f t="shared" si="5"/>
        <v>1.2</v>
      </c>
      <c r="AE23" s="120">
        <f t="shared" si="5"/>
        <v>0.95</v>
      </c>
      <c r="AF23" s="120">
        <f t="shared" ref="AF23" si="6">AF22/$C$22</f>
        <v>0</v>
      </c>
      <c r="AG23" s="120">
        <f t="shared" ref="AG23" si="7">AG22/$C$22</f>
        <v>0</v>
      </c>
      <c r="AH23" s="120">
        <f t="shared" ref="AH23" si="8">AH22/$C$22</f>
        <v>0</v>
      </c>
    </row>
    <row r="24" spans="1:36">
      <c r="B24" s="121" t="s">
        <v>115</v>
      </c>
      <c r="C24" s="122"/>
      <c r="D24" s="70">
        <f>D12</f>
        <v>2.1105555555555555</v>
      </c>
      <c r="E24" s="70"/>
      <c r="F24" s="70"/>
      <c r="G24" s="70">
        <f t="shared" ref="G24:AH24" si="9">G12</f>
        <v>3.1243055555555559</v>
      </c>
      <c r="H24" s="70">
        <f t="shared" si="9"/>
        <v>2.873015873015873</v>
      </c>
      <c r="I24" s="70">
        <f t="shared" si="9"/>
        <v>2.2011904761904764</v>
      </c>
      <c r="J24" s="70">
        <f t="shared" si="9"/>
        <v>3.1101190476190479</v>
      </c>
      <c r="K24" s="70">
        <f t="shared" si="9"/>
        <v>2.6890873015873016</v>
      </c>
      <c r="L24" s="70">
        <f t="shared" si="9"/>
        <v>3.0394841269841271</v>
      </c>
      <c r="M24" s="70">
        <f t="shared" si="9"/>
        <v>2.9666666666666668</v>
      </c>
      <c r="N24" s="70">
        <f t="shared" si="9"/>
        <v>2.2940476190476193</v>
      </c>
      <c r="O24" s="70">
        <f t="shared" si="9"/>
        <v>2.7140873015873015</v>
      </c>
      <c r="P24" s="70">
        <f t="shared" si="9"/>
        <v>2.6597222222222223</v>
      </c>
      <c r="Q24" s="70">
        <f t="shared" si="9"/>
        <v>2.969642857142857</v>
      </c>
      <c r="R24" s="70">
        <f t="shared" si="9"/>
        <v>2.7882936507936509</v>
      </c>
      <c r="S24" s="70">
        <f t="shared" si="9"/>
        <v>2.9626984126984128</v>
      </c>
      <c r="T24" s="70">
        <f t="shared" si="9"/>
        <v>2.9571428571428573</v>
      </c>
      <c r="U24" s="70">
        <f t="shared" si="9"/>
        <v>3.0410714285714286</v>
      </c>
      <c r="V24" s="70">
        <f t="shared" si="9"/>
        <v>2.6317460317460317</v>
      </c>
      <c r="W24" s="70">
        <f t="shared" si="9"/>
        <v>1.7861111111111112</v>
      </c>
      <c r="X24" s="70">
        <f t="shared" si="9"/>
        <v>2.7331349206349205</v>
      </c>
      <c r="Y24" s="70">
        <f t="shared" si="9"/>
        <v>2.7033730158730158</v>
      </c>
      <c r="Z24" s="70">
        <f t="shared" si="9"/>
        <v>2.9934523809523808</v>
      </c>
      <c r="AA24" s="70">
        <f t="shared" si="9"/>
        <v>3</v>
      </c>
      <c r="AB24" s="70">
        <f t="shared" si="9"/>
        <v>2.0305555555555559</v>
      </c>
      <c r="AC24" s="70">
        <f t="shared" si="9"/>
        <v>3.0847222222222221</v>
      </c>
      <c r="AD24" s="70">
        <f t="shared" si="9"/>
        <v>3.1021825396825395</v>
      </c>
      <c r="AE24" s="70">
        <f t="shared" si="9"/>
        <v>2.5470238095238096</v>
      </c>
      <c r="AF24" s="70">
        <f t="shared" si="9"/>
        <v>0</v>
      </c>
      <c r="AG24" s="70">
        <f t="shared" si="9"/>
        <v>0</v>
      </c>
      <c r="AH24" s="123">
        <f t="shared" si="9"/>
        <v>0</v>
      </c>
    </row>
    <row r="25" spans="1:36" ht="15" thickBot="1">
      <c r="B25" s="124" t="s">
        <v>116</v>
      </c>
      <c r="C25" s="125"/>
      <c r="D25" s="125"/>
      <c r="E25" s="125"/>
      <c r="F25" s="125"/>
      <c r="G25" s="126">
        <f>G24/$D$24</f>
        <v>1.4803237694130036</v>
      </c>
      <c r="H25" s="126">
        <f t="shared" ref="H25:AH25" si="10">H24/$D$24</f>
        <v>1.3612604820817509</v>
      </c>
      <c r="I25" s="126">
        <f t="shared" si="10"/>
        <v>1.0429436317828</v>
      </c>
      <c r="J25" s="126">
        <f t="shared" si="10"/>
        <v>1.4736020757342159</v>
      </c>
      <c r="K25" s="126">
        <f t="shared" si="10"/>
        <v>1.2741134885120144</v>
      </c>
      <c r="L25" s="126">
        <f t="shared" si="10"/>
        <v>1.4401346218929794</v>
      </c>
      <c r="M25" s="126">
        <f t="shared" si="10"/>
        <v>1.4056330613319294</v>
      </c>
      <c r="N25" s="126">
        <f t="shared" si="10"/>
        <v>1.0869401722257739</v>
      </c>
      <c r="O25" s="126">
        <f t="shared" si="10"/>
        <v>1.285958710938969</v>
      </c>
      <c r="P25" s="126">
        <f t="shared" si="10"/>
        <v>1.2602000526454331</v>
      </c>
      <c r="Q25" s="126">
        <f t="shared" si="10"/>
        <v>1.4070432068589478</v>
      </c>
      <c r="R25" s="126">
        <f t="shared" si="10"/>
        <v>1.3211183394126274</v>
      </c>
      <c r="S25" s="126">
        <f t="shared" si="10"/>
        <v>1.403752867295905</v>
      </c>
      <c r="T25" s="126">
        <f t="shared" si="10"/>
        <v>1.4011205956454706</v>
      </c>
      <c r="U25" s="126">
        <f t="shared" si="10"/>
        <v>1.4408866995073892</v>
      </c>
      <c r="V25" s="126">
        <f t="shared" si="10"/>
        <v>1.2469446846914602</v>
      </c>
      <c r="W25" s="126">
        <f t="shared" si="10"/>
        <v>0.84627533561463553</v>
      </c>
      <c r="X25" s="126">
        <f t="shared" si="10"/>
        <v>1.2949836423118866</v>
      </c>
      <c r="Y25" s="126">
        <f t="shared" si="10"/>
        <v>1.2808821870417026</v>
      </c>
      <c r="Z25" s="126">
        <f t="shared" si="10"/>
        <v>1.4183243710750948</v>
      </c>
      <c r="AA25" s="126">
        <f t="shared" si="10"/>
        <v>1.4214266912345355</v>
      </c>
      <c r="AB25" s="126">
        <f t="shared" si="10"/>
        <v>0.9620952882337459</v>
      </c>
      <c r="AC25" s="126">
        <f t="shared" si="10"/>
        <v>1.4615688339036588</v>
      </c>
      <c r="AD25" s="126">
        <f t="shared" si="10"/>
        <v>1.4698416876621667</v>
      </c>
      <c r="AE25" s="126">
        <f t="shared" si="10"/>
        <v>1.2068025420223367</v>
      </c>
      <c r="AF25" s="126">
        <f t="shared" si="10"/>
        <v>0</v>
      </c>
      <c r="AG25" s="126">
        <f t="shared" si="10"/>
        <v>0</v>
      </c>
      <c r="AH25" s="127">
        <f t="shared" si="10"/>
        <v>0</v>
      </c>
    </row>
    <row r="26" spans="1:36">
      <c r="B26" s="128" t="s">
        <v>117</v>
      </c>
      <c r="C26" s="129"/>
      <c r="D26" s="129"/>
      <c r="E26" s="75">
        <f>E17</f>
        <v>2.1166666666666663</v>
      </c>
      <c r="F26" s="75"/>
      <c r="G26" s="75">
        <f t="shared" ref="G26:AH26" si="11">G17</f>
        <v>2.9791666666666665</v>
      </c>
      <c r="H26" s="75">
        <f t="shared" si="11"/>
        <v>3</v>
      </c>
      <c r="I26" s="75">
        <f t="shared" si="11"/>
        <v>2.0833333333333335</v>
      </c>
      <c r="J26" s="75">
        <f t="shared" si="11"/>
        <v>3.395833333333333</v>
      </c>
      <c r="K26" s="75">
        <f t="shared" si="11"/>
        <v>2.8125</v>
      </c>
      <c r="L26" s="75">
        <f t="shared" si="11"/>
        <v>2.8958333333333335</v>
      </c>
      <c r="M26" s="75">
        <f t="shared" si="11"/>
        <v>3.020833333333333</v>
      </c>
      <c r="N26" s="75">
        <f t="shared" si="11"/>
        <v>2.1041666666666665</v>
      </c>
      <c r="O26" s="75">
        <f t="shared" si="11"/>
        <v>3.208333333333333</v>
      </c>
      <c r="P26" s="75">
        <f t="shared" si="11"/>
        <v>2.5833333333333335</v>
      </c>
      <c r="Q26" s="75">
        <f t="shared" si="11"/>
        <v>2.9583333333333335</v>
      </c>
      <c r="R26" s="75">
        <f t="shared" si="11"/>
        <v>2.8124999999999996</v>
      </c>
      <c r="S26" s="75">
        <f t="shared" si="11"/>
        <v>2.8958333333333335</v>
      </c>
      <c r="T26" s="75">
        <f t="shared" si="11"/>
        <v>3.0416666666666665</v>
      </c>
      <c r="U26" s="75">
        <f t="shared" si="11"/>
        <v>3.0416666666666665</v>
      </c>
      <c r="V26" s="75">
        <f t="shared" si="11"/>
        <v>2.7291666666666665</v>
      </c>
      <c r="W26" s="75">
        <f t="shared" si="11"/>
        <v>1.4583333333333333</v>
      </c>
      <c r="X26" s="75">
        <f t="shared" si="11"/>
        <v>3.1874999999999996</v>
      </c>
      <c r="Y26" s="75">
        <f t="shared" si="11"/>
        <v>2.708333333333333</v>
      </c>
      <c r="Z26" s="75">
        <f t="shared" si="11"/>
        <v>2.9583333333333335</v>
      </c>
      <c r="AA26" s="75">
        <f t="shared" si="11"/>
        <v>2.958333333333333</v>
      </c>
      <c r="AB26" s="75">
        <f t="shared" si="11"/>
        <v>1.9583333333333335</v>
      </c>
      <c r="AC26" s="75">
        <f t="shared" si="11"/>
        <v>3.5</v>
      </c>
      <c r="AD26" s="75">
        <f t="shared" si="11"/>
        <v>3.4791666666666665</v>
      </c>
      <c r="AE26" s="75">
        <f t="shared" si="11"/>
        <v>2.583333333333333</v>
      </c>
      <c r="AF26" s="75">
        <f t="shared" si="11"/>
        <v>0</v>
      </c>
      <c r="AG26" s="75">
        <f t="shared" si="11"/>
        <v>0</v>
      </c>
      <c r="AH26" s="130">
        <f t="shared" si="11"/>
        <v>0</v>
      </c>
    </row>
    <row r="27" spans="1:36" ht="15" thickBot="1">
      <c r="B27" s="132" t="s">
        <v>118</v>
      </c>
      <c r="C27" s="133"/>
      <c r="D27" s="133"/>
      <c r="E27" s="133"/>
      <c r="F27" s="133"/>
      <c r="G27" s="134">
        <f>G26/$E$26</f>
        <v>1.4074803149606301</v>
      </c>
      <c r="H27" s="134">
        <f t="shared" ref="H27:AH27" si="12">H26/$E$26</f>
        <v>1.4173228346456697</v>
      </c>
      <c r="I27" s="134">
        <f t="shared" si="12"/>
        <v>0.98425196850393726</v>
      </c>
      <c r="J27" s="134">
        <f t="shared" si="12"/>
        <v>1.6043307086614176</v>
      </c>
      <c r="K27" s="134">
        <f t="shared" si="12"/>
        <v>1.3287401574803153</v>
      </c>
      <c r="L27" s="134">
        <f t="shared" si="12"/>
        <v>1.3681102362204727</v>
      </c>
      <c r="M27" s="134">
        <f t="shared" si="12"/>
        <v>1.4271653543307088</v>
      </c>
      <c r="N27" s="134">
        <f t="shared" si="12"/>
        <v>0.9940944881889765</v>
      </c>
      <c r="O27" s="134">
        <f t="shared" si="12"/>
        <v>1.5157480314960632</v>
      </c>
      <c r="P27" s="134">
        <f t="shared" si="12"/>
        <v>1.2204724409448822</v>
      </c>
      <c r="Q27" s="134">
        <f t="shared" si="12"/>
        <v>1.397637795275591</v>
      </c>
      <c r="R27" s="134">
        <f t="shared" si="12"/>
        <v>1.328740157480315</v>
      </c>
      <c r="S27" s="134">
        <f t="shared" si="12"/>
        <v>1.3681102362204727</v>
      </c>
      <c r="T27" s="134">
        <f t="shared" si="12"/>
        <v>1.4370078740157481</v>
      </c>
      <c r="U27" s="134">
        <f t="shared" si="12"/>
        <v>1.4370078740157481</v>
      </c>
      <c r="V27" s="134">
        <f t="shared" si="12"/>
        <v>1.2893700787401576</v>
      </c>
      <c r="W27" s="134">
        <f t="shared" si="12"/>
        <v>0.68897637795275601</v>
      </c>
      <c r="X27" s="134">
        <f t="shared" si="12"/>
        <v>1.5059055118110236</v>
      </c>
      <c r="Y27" s="134">
        <f t="shared" si="12"/>
        <v>1.2795275590551183</v>
      </c>
      <c r="Z27" s="134">
        <f t="shared" si="12"/>
        <v>1.397637795275591</v>
      </c>
      <c r="AA27" s="134">
        <f t="shared" si="12"/>
        <v>1.3976377952755907</v>
      </c>
      <c r="AB27" s="134">
        <f t="shared" si="12"/>
        <v>0.92519685039370103</v>
      </c>
      <c r="AC27" s="134">
        <f t="shared" si="12"/>
        <v>1.6535433070866146</v>
      </c>
      <c r="AD27" s="134">
        <f t="shared" si="12"/>
        <v>1.643700787401575</v>
      </c>
      <c r="AE27" s="134">
        <f t="shared" si="12"/>
        <v>1.2204724409448819</v>
      </c>
      <c r="AF27" s="134">
        <f t="shared" si="12"/>
        <v>0</v>
      </c>
      <c r="AG27" s="134">
        <f t="shared" si="12"/>
        <v>0</v>
      </c>
      <c r="AH27" s="135">
        <f t="shared" si="12"/>
        <v>0</v>
      </c>
    </row>
    <row r="28" spans="1:36">
      <c r="B28" s="136" t="s">
        <v>119</v>
      </c>
      <c r="C28" s="137"/>
      <c r="D28" s="137"/>
      <c r="E28" s="137"/>
      <c r="F28" s="81">
        <f>F21</f>
        <v>2.5555555555555554</v>
      </c>
      <c r="G28" s="81">
        <f t="shared" ref="G28:AH28" si="13">G21</f>
        <v>2.9444444444444446</v>
      </c>
      <c r="H28" s="81">
        <f t="shared" si="13"/>
        <v>2.9166666666666665</v>
      </c>
      <c r="I28" s="81">
        <f t="shared" si="13"/>
        <v>2.4166666666666665</v>
      </c>
      <c r="J28" s="81">
        <f t="shared" si="13"/>
        <v>3.1944444444444446</v>
      </c>
      <c r="K28" s="81">
        <f t="shared" si="13"/>
        <v>2.9444444444444446</v>
      </c>
      <c r="L28" s="81">
        <f t="shared" si="13"/>
        <v>2.7777777777777781</v>
      </c>
      <c r="M28" s="81">
        <f t="shared" si="13"/>
        <v>3.0277777777777781</v>
      </c>
      <c r="N28" s="81">
        <f t="shared" si="13"/>
        <v>2.3888888888888888</v>
      </c>
      <c r="O28" s="81">
        <f t="shared" si="13"/>
        <v>2.9444444444444446</v>
      </c>
      <c r="P28" s="81">
        <f t="shared" si="13"/>
        <v>2.5555555555555554</v>
      </c>
      <c r="Q28" s="81">
        <f t="shared" si="13"/>
        <v>2.8333333333333335</v>
      </c>
      <c r="R28" s="81">
        <f t="shared" si="13"/>
        <v>2.8055555555555554</v>
      </c>
      <c r="S28" s="81">
        <f t="shared" si="13"/>
        <v>2.7777777777777781</v>
      </c>
      <c r="T28" s="81">
        <f t="shared" si="13"/>
        <v>3.1111111111111112</v>
      </c>
      <c r="U28" s="81">
        <f t="shared" si="13"/>
        <v>3</v>
      </c>
      <c r="V28" s="81">
        <f t="shared" si="13"/>
        <v>2.5</v>
      </c>
      <c r="W28" s="81">
        <f t="shared" si="13"/>
        <v>1.3333333333333333</v>
      </c>
      <c r="X28" s="81">
        <f t="shared" si="13"/>
        <v>3.0277777777777781</v>
      </c>
      <c r="Y28" s="81">
        <f t="shared" si="13"/>
        <v>2.6388888888888888</v>
      </c>
      <c r="Z28" s="81">
        <f t="shared" si="13"/>
        <v>2.8333333333333335</v>
      </c>
      <c r="AA28" s="81">
        <f t="shared" si="13"/>
        <v>2.9166666666666665</v>
      </c>
      <c r="AB28" s="81">
        <f t="shared" si="13"/>
        <v>2.1666666666666665</v>
      </c>
      <c r="AC28" s="81">
        <f t="shared" si="13"/>
        <v>3.4722222222222219</v>
      </c>
      <c r="AD28" s="81">
        <f t="shared" si="13"/>
        <v>3.3611111111111112</v>
      </c>
      <c r="AE28" s="81">
        <f t="shared" si="13"/>
        <v>2.5277777777777781</v>
      </c>
      <c r="AF28" s="81">
        <f t="shared" si="13"/>
        <v>0</v>
      </c>
      <c r="AG28" s="81">
        <f t="shared" si="13"/>
        <v>0</v>
      </c>
      <c r="AH28" s="138">
        <f t="shared" si="13"/>
        <v>0</v>
      </c>
    </row>
    <row r="29" spans="1:36" ht="15" thickBot="1">
      <c r="B29" s="131" t="s">
        <v>120</v>
      </c>
      <c r="C29" s="139"/>
      <c r="D29" s="139"/>
      <c r="E29" s="139"/>
      <c r="F29" s="139"/>
      <c r="G29" s="140">
        <f>G28/$F$28</f>
        <v>1.1521739130434785</v>
      </c>
      <c r="H29" s="140">
        <f t="shared" ref="H29:AH29" si="14">H28/$F$28</f>
        <v>1.1413043478260869</v>
      </c>
      <c r="I29" s="140">
        <f t="shared" si="14"/>
        <v>0.94565217391304346</v>
      </c>
      <c r="J29" s="140">
        <f t="shared" si="14"/>
        <v>1.2500000000000002</v>
      </c>
      <c r="K29" s="140">
        <f t="shared" si="14"/>
        <v>1.1521739130434785</v>
      </c>
      <c r="L29" s="140">
        <f t="shared" si="14"/>
        <v>1.0869565217391306</v>
      </c>
      <c r="M29" s="140">
        <f t="shared" si="14"/>
        <v>1.1847826086956523</v>
      </c>
      <c r="N29" s="140">
        <f t="shared" si="14"/>
        <v>0.93478260869565222</v>
      </c>
      <c r="O29" s="140">
        <f t="shared" si="14"/>
        <v>1.1521739130434785</v>
      </c>
      <c r="P29" s="140">
        <f t="shared" si="14"/>
        <v>1</v>
      </c>
      <c r="Q29" s="140">
        <f t="shared" si="14"/>
        <v>1.1086956521739131</v>
      </c>
      <c r="R29" s="140">
        <f t="shared" si="14"/>
        <v>1.0978260869565217</v>
      </c>
      <c r="S29" s="140">
        <f t="shared" si="14"/>
        <v>1.0869565217391306</v>
      </c>
      <c r="T29" s="140">
        <f t="shared" si="14"/>
        <v>1.2173913043478262</v>
      </c>
      <c r="U29" s="140">
        <f t="shared" si="14"/>
        <v>1.173913043478261</v>
      </c>
      <c r="V29" s="140">
        <f t="shared" si="14"/>
        <v>0.97826086956521752</v>
      </c>
      <c r="W29" s="140">
        <f t="shared" si="14"/>
        <v>0.52173913043478259</v>
      </c>
      <c r="X29" s="140">
        <f t="shared" si="14"/>
        <v>1.1847826086956523</v>
      </c>
      <c r="Y29" s="140">
        <f t="shared" si="14"/>
        <v>1.0326086956521741</v>
      </c>
      <c r="Z29" s="140">
        <f t="shared" si="14"/>
        <v>1.1086956521739131</v>
      </c>
      <c r="AA29" s="140">
        <f t="shared" si="14"/>
        <v>1.1413043478260869</v>
      </c>
      <c r="AB29" s="140">
        <f t="shared" si="14"/>
        <v>0.84782608695652173</v>
      </c>
      <c r="AC29" s="140">
        <f t="shared" si="14"/>
        <v>1.3586956521739131</v>
      </c>
      <c r="AD29" s="140">
        <f t="shared" si="14"/>
        <v>1.3152173913043479</v>
      </c>
      <c r="AE29" s="140">
        <f t="shared" si="14"/>
        <v>0.98913043478260887</v>
      </c>
      <c r="AF29" s="140">
        <f t="shared" si="14"/>
        <v>0</v>
      </c>
      <c r="AG29" s="140">
        <f t="shared" si="14"/>
        <v>0</v>
      </c>
      <c r="AH29" s="140">
        <f t="shared" si="14"/>
        <v>0</v>
      </c>
    </row>
    <row r="30" spans="1:36">
      <c r="B30" s="141" t="s">
        <v>134</v>
      </c>
      <c r="C30" s="142"/>
      <c r="D30" s="142"/>
      <c r="E30" s="142"/>
      <c r="F30" s="142">
        <f>AVERAGE(C4:C6,D8:D11,E13:E16,F18:F20)</f>
        <v>2.628769841269841</v>
      </c>
      <c r="G30" s="142">
        <f>AVERAGE(G4:G6,G8:G11,G13:G16,G18:G20)</f>
        <v>2.9295634920634925</v>
      </c>
      <c r="H30" s="142">
        <f t="shared" ref="H30:AH30" si="15">AVERAGE(H4:H6,H8:H11,H13:H16,H18:H20)</f>
        <v>2.9922902494331067</v>
      </c>
      <c r="I30" s="142">
        <f t="shared" si="15"/>
        <v>2.4967687074829934</v>
      </c>
      <c r="J30" s="142">
        <f t="shared" si="15"/>
        <v>2.8659863945578232</v>
      </c>
      <c r="K30" s="142">
        <f t="shared" si="15"/>
        <v>2.9242630385487529</v>
      </c>
      <c r="L30" s="142">
        <f t="shared" si="15"/>
        <v>2.817233560090703</v>
      </c>
      <c r="M30" s="142">
        <f t="shared" si="15"/>
        <v>3.0345238095238103</v>
      </c>
      <c r="N30" s="142">
        <f t="shared" si="15"/>
        <v>2.5661564625850342</v>
      </c>
      <c r="O30" s="142">
        <f t="shared" si="15"/>
        <v>2.6314058956916102</v>
      </c>
      <c r="P30" s="142">
        <f t="shared" si="15"/>
        <v>2.6242063492063492</v>
      </c>
      <c r="Q30" s="142">
        <f t="shared" si="15"/>
        <v>2.8841836734693875</v>
      </c>
      <c r="R30" s="142">
        <f t="shared" si="15"/>
        <v>2.9037981859410427</v>
      </c>
      <c r="S30" s="142">
        <f t="shared" si="15"/>
        <v>2.7988662131519275</v>
      </c>
      <c r="T30" s="142">
        <f t="shared" si="15"/>
        <v>3.0377551020408164</v>
      </c>
      <c r="U30" s="142">
        <f t="shared" si="15"/>
        <v>3.0629251700680271</v>
      </c>
      <c r="V30" s="142">
        <f t="shared" si="15"/>
        <v>2.7138321995464851</v>
      </c>
      <c r="W30" s="142">
        <f t="shared" si="15"/>
        <v>1.8388888888888888</v>
      </c>
      <c r="X30" s="142">
        <f t="shared" si="15"/>
        <v>2.5058956916099775</v>
      </c>
      <c r="Y30" s="142">
        <f t="shared" si="15"/>
        <v>2.7759637188208619</v>
      </c>
      <c r="Z30" s="142">
        <f t="shared" si="15"/>
        <v>2.8909863945578231</v>
      </c>
      <c r="AA30" s="142">
        <f t="shared" si="15"/>
        <v>2.9880952380952381</v>
      </c>
      <c r="AB30" s="142">
        <f t="shared" si="15"/>
        <v>2.3158730158730161</v>
      </c>
      <c r="AC30" s="142">
        <f t="shared" si="15"/>
        <v>2.9623015873015874</v>
      </c>
      <c r="AD30" s="142">
        <f t="shared" si="15"/>
        <v>3.3006235827664403</v>
      </c>
      <c r="AE30" s="142">
        <f t="shared" si="15"/>
        <v>2.7146258503401368</v>
      </c>
      <c r="AF30" s="142" t="e">
        <f t="shared" si="15"/>
        <v>#DIV/0!</v>
      </c>
      <c r="AG30" s="142" t="e">
        <f t="shared" si="15"/>
        <v>#DIV/0!</v>
      </c>
      <c r="AH30" s="142" t="e">
        <f t="shared" si="15"/>
        <v>#DIV/0!</v>
      </c>
    </row>
    <row r="31" spans="1:36">
      <c r="B31" s="141" t="s">
        <v>134</v>
      </c>
      <c r="C31" s="141"/>
      <c r="D31" s="141"/>
      <c r="E31" s="141"/>
      <c r="F31" s="141"/>
      <c r="G31" s="143">
        <f>G30/$F$30</f>
        <v>1.1144237300928375</v>
      </c>
      <c r="H31" s="143">
        <f t="shared" ref="H31:AH31" si="16">H30/$F$30</f>
        <v>1.1382853692461967</v>
      </c>
      <c r="I31" s="143">
        <f t="shared" si="16"/>
        <v>0.94978596767411039</v>
      </c>
      <c r="J31" s="143">
        <f t="shared" si="16"/>
        <v>1.0902386163915336</v>
      </c>
      <c r="K31" s="143">
        <f t="shared" si="16"/>
        <v>1.112407405410651</v>
      </c>
      <c r="L31" s="143">
        <f t="shared" si="16"/>
        <v>1.0716927423093927</v>
      </c>
      <c r="M31" s="143">
        <f t="shared" si="16"/>
        <v>1.154351271794098</v>
      </c>
      <c r="N31" s="143">
        <f t="shared" si="16"/>
        <v>0.97618149078636673</v>
      </c>
      <c r="O31" s="143">
        <f t="shared" si="16"/>
        <v>1.0010027710986276</v>
      </c>
      <c r="P31" s="143">
        <f t="shared" si="16"/>
        <v>0.9982640199260322</v>
      </c>
      <c r="Q31" s="143">
        <f t="shared" si="16"/>
        <v>1.0971609717175421</v>
      </c>
      <c r="R31" s="143">
        <f t="shared" si="16"/>
        <v>1.1046224512901242</v>
      </c>
      <c r="S31" s="143">
        <f t="shared" si="16"/>
        <v>1.0647056920737954</v>
      </c>
      <c r="T31" s="143">
        <f t="shared" si="16"/>
        <v>1.1555804750762861</v>
      </c>
      <c r="U31" s="143">
        <f t="shared" si="16"/>
        <v>1.165155321695438</v>
      </c>
      <c r="V31" s="143">
        <f t="shared" si="16"/>
        <v>1.0323582372793634</v>
      </c>
      <c r="W31" s="143">
        <f t="shared" si="16"/>
        <v>0.69952449241452186</v>
      </c>
      <c r="X31" s="143">
        <f t="shared" si="16"/>
        <v>0.95325792782204599</v>
      </c>
      <c r="Y31" s="143">
        <f t="shared" si="16"/>
        <v>1.0559934442491619</v>
      </c>
      <c r="Z31" s="143">
        <f t="shared" si="16"/>
        <v>1.0997487681010967</v>
      </c>
      <c r="AA31" s="143">
        <f t="shared" si="16"/>
        <v>1.1366895614763379</v>
      </c>
      <c r="AB31" s="143">
        <f t="shared" si="16"/>
        <v>0.88097214884142216</v>
      </c>
      <c r="AC31" s="143">
        <f t="shared" si="16"/>
        <v>1.1268775001886937</v>
      </c>
      <c r="AD31" s="143">
        <f t="shared" si="16"/>
        <v>1.255577240330807</v>
      </c>
      <c r="AE31" s="143">
        <f t="shared" si="16"/>
        <v>1.0326601468574452</v>
      </c>
      <c r="AF31" s="143" t="e">
        <f t="shared" si="16"/>
        <v>#DIV/0!</v>
      </c>
      <c r="AG31" s="143" t="e">
        <f t="shared" si="16"/>
        <v>#DIV/0!</v>
      </c>
      <c r="AH31" s="143" t="e">
        <f t="shared" si="16"/>
        <v>#DIV/0!</v>
      </c>
    </row>
  </sheetData>
  <mergeCells count="4">
    <mergeCell ref="A4:A7"/>
    <mergeCell ref="A8:A12"/>
    <mergeCell ref="A13:A17"/>
    <mergeCell ref="A18:A21"/>
  </mergeCells>
  <conditionalFormatting sqref="G7:AH7 G12:AH12 G17:AH17 G21:AH21">
    <cfRule type="cellIs" dxfId="1" priority="3" operator="greaterThanOrEqual">
      <formula>3</formula>
    </cfRule>
  </conditionalFormatting>
  <conditionalFormatting sqref="G7:AH7 G12:AH12 G17:AH17 G21:AH21">
    <cfRule type="cellIs" dxfId="0" priority="1" operator="lessThan">
      <formula>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topLeftCell="A49" zoomScale="70" zoomScaleNormal="70" workbookViewId="0"/>
  </sheetViews>
  <sheetFormatPr baseColWidth="10" defaultColWidth="11.5546875" defaultRowHeight="14.4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zoomScale="80" zoomScaleNormal="80" workbookViewId="0">
      <selection activeCell="E22" sqref="E22"/>
    </sheetView>
  </sheetViews>
  <sheetFormatPr baseColWidth="10" defaultColWidth="11.5546875" defaultRowHeight="14.4"/>
  <cols>
    <col min="1" max="1" width="42.5546875" customWidth="1"/>
    <col min="2" max="2" width="35.88671875" customWidth="1"/>
    <col min="3" max="3" width="32.88671875" customWidth="1"/>
  </cols>
  <sheetData>
    <row r="1" spans="1:6" ht="23.4">
      <c r="A1" s="153" t="s">
        <v>124</v>
      </c>
      <c r="B1" s="153"/>
      <c r="C1" s="153"/>
    </row>
    <row r="2" spans="1:6">
      <c r="A2" t="s">
        <v>28</v>
      </c>
    </row>
    <row r="3" spans="1:6">
      <c r="A3" s="148" t="s">
        <v>29</v>
      </c>
    </row>
    <row r="4" spans="1:6">
      <c r="A4" s="148" t="s">
        <v>30</v>
      </c>
    </row>
    <row r="5" spans="1:6" ht="15" thickBot="1">
      <c r="A5" t="s">
        <v>31</v>
      </c>
    </row>
    <row r="6" spans="1:6" ht="36">
      <c r="A6" s="11" t="s">
        <v>32</v>
      </c>
      <c r="B6" s="12" t="s">
        <v>33</v>
      </c>
      <c r="C6" s="13" t="s">
        <v>34</v>
      </c>
      <c r="D6" s="148"/>
      <c r="E6" s="148"/>
    </row>
    <row r="7" spans="1:6" ht="15.6">
      <c r="A7" s="157" t="s">
        <v>126</v>
      </c>
      <c r="B7" s="158"/>
      <c r="C7" s="159"/>
    </row>
    <row r="8" spans="1:6" s="3" customFormat="1" ht="17.399999999999999">
      <c r="A8" s="26" t="s">
        <v>35</v>
      </c>
      <c r="B8" s="27"/>
      <c r="C8" s="28"/>
      <c r="D8" s="149"/>
      <c r="E8" s="150"/>
      <c r="F8" s="150"/>
    </row>
    <row r="9" spans="1:6" s="3" customFormat="1">
      <c r="A9" s="26" t="s">
        <v>125</v>
      </c>
      <c r="B9" s="27"/>
      <c r="C9" s="28"/>
    </row>
    <row r="10" spans="1:6" s="3" customFormat="1" ht="39.6">
      <c r="A10" s="26" t="s">
        <v>36</v>
      </c>
      <c r="B10" s="27"/>
      <c r="C10" s="28"/>
    </row>
    <row r="11" spans="1:6" s="3" customFormat="1">
      <c r="A11" s="29" t="s">
        <v>37</v>
      </c>
      <c r="B11" s="27"/>
      <c r="C11" s="28"/>
    </row>
    <row r="12" spans="1:6" s="3" customFormat="1">
      <c r="A12" s="14"/>
      <c r="B12" s="27"/>
      <c r="C12" s="28"/>
    </row>
    <row r="13" spans="1:6" s="3" customFormat="1" ht="16.95" customHeight="1">
      <c r="A13" s="157" t="s">
        <v>127</v>
      </c>
      <c r="B13" s="158"/>
      <c r="C13" s="159"/>
    </row>
    <row r="14" spans="1:6" s="3" customFormat="1" ht="26.4">
      <c r="A14" s="26" t="s">
        <v>38</v>
      </c>
      <c r="B14" s="27"/>
      <c r="C14" s="28"/>
    </row>
    <row r="15" spans="1:6" s="3" customFormat="1" ht="26.4">
      <c r="A15" s="26" t="s">
        <v>39</v>
      </c>
      <c r="B15" s="27"/>
      <c r="C15" s="28"/>
    </row>
    <row r="16" spans="1:6" s="3" customFormat="1" ht="26.4">
      <c r="A16" s="26" t="s">
        <v>40</v>
      </c>
      <c r="B16" s="27"/>
      <c r="C16" s="28"/>
    </row>
    <row r="17" spans="1:3" s="3" customFormat="1">
      <c r="A17" s="26" t="s">
        <v>37</v>
      </c>
      <c r="B17" s="27"/>
      <c r="C17" s="28"/>
    </row>
    <row r="18" spans="1:3" s="3" customFormat="1">
      <c r="A18" s="25"/>
      <c r="B18" s="27"/>
      <c r="C18" s="28"/>
    </row>
    <row r="19" spans="1:3" s="3" customFormat="1">
      <c r="A19" s="25"/>
      <c r="B19" s="27"/>
      <c r="C19" s="28"/>
    </row>
    <row r="20" spans="1:3" s="3" customFormat="1">
      <c r="A20" s="14"/>
      <c r="B20" s="27"/>
      <c r="C20" s="28"/>
    </row>
    <row r="21" spans="1:3" s="3" customFormat="1">
      <c r="A21" s="14"/>
      <c r="B21" s="27"/>
      <c r="C21" s="28"/>
    </row>
    <row r="22" spans="1:3" s="3" customFormat="1" ht="22.95" customHeight="1">
      <c r="A22" s="160" t="s">
        <v>41</v>
      </c>
      <c r="B22" s="161"/>
      <c r="C22" s="162"/>
    </row>
    <row r="23" spans="1:3" s="3" customFormat="1">
      <c r="A23" s="26" t="s">
        <v>42</v>
      </c>
      <c r="B23" s="27"/>
      <c r="C23" s="28"/>
    </row>
    <row r="24" spans="1:3" s="3" customFormat="1">
      <c r="A24" s="26" t="s">
        <v>43</v>
      </c>
      <c r="B24" s="27"/>
      <c r="C24" s="28"/>
    </row>
    <row r="25" spans="1:3" s="3" customFormat="1">
      <c r="A25" s="26" t="s">
        <v>37</v>
      </c>
      <c r="B25" s="27"/>
      <c r="C25" s="28"/>
    </row>
    <row r="26" spans="1:3" s="3" customFormat="1">
      <c r="A26" s="25"/>
      <c r="B26" s="5"/>
      <c r="C26" s="15"/>
    </row>
    <row r="27" spans="1:3" s="3" customFormat="1">
      <c r="A27" s="14"/>
      <c r="B27" s="5"/>
      <c r="C27" s="15"/>
    </row>
    <row r="28" spans="1:3" s="3" customFormat="1" ht="15.6">
      <c r="A28" s="154"/>
      <c r="B28" s="155"/>
      <c r="C28" s="156"/>
    </row>
    <row r="29" spans="1:3" s="3" customFormat="1">
      <c r="A29" s="25"/>
      <c r="B29" s="5"/>
      <c r="C29" s="15"/>
    </row>
    <row r="30" spans="1:3" s="3" customFormat="1">
      <c r="A30" s="25"/>
      <c r="B30" s="5"/>
      <c r="C30" s="15"/>
    </row>
    <row r="31" spans="1:3" s="3" customFormat="1">
      <c r="A31" s="25"/>
      <c r="B31" s="5"/>
      <c r="C31" s="15"/>
    </row>
    <row r="32" spans="1:3" s="3" customFormat="1">
      <c r="A32" s="14"/>
      <c r="B32" s="5"/>
      <c r="C32" s="15"/>
    </row>
    <row r="33" spans="1:3" ht="16.2" thickBot="1">
      <c r="A33" s="19"/>
      <c r="B33" s="20"/>
      <c r="C33" s="21"/>
    </row>
    <row r="34" spans="1:3">
      <c r="A34" s="4"/>
    </row>
  </sheetData>
  <mergeCells count="5">
    <mergeCell ref="A1:C1"/>
    <mergeCell ref="A28:C28"/>
    <mergeCell ref="A7:C7"/>
    <mergeCell ref="A13:C13"/>
    <mergeCell ref="A22:C22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zoomScale="70" zoomScaleNormal="70" workbookViewId="0">
      <selection sqref="A1:C1"/>
    </sheetView>
  </sheetViews>
  <sheetFormatPr baseColWidth="10" defaultColWidth="11.5546875" defaultRowHeight="14.4"/>
  <cols>
    <col min="1" max="1" width="42.5546875" customWidth="1"/>
    <col min="2" max="2" width="57.44140625" customWidth="1"/>
    <col min="3" max="3" width="24.5546875" customWidth="1"/>
  </cols>
  <sheetData>
    <row r="1" spans="1:5" ht="23.4">
      <c r="A1" s="153" t="s">
        <v>44</v>
      </c>
      <c r="B1" s="153"/>
      <c r="C1" s="153"/>
    </row>
    <row r="2" spans="1:5">
      <c r="A2" t="s">
        <v>28</v>
      </c>
    </row>
    <row r="3" spans="1:5">
      <c r="A3" s="148" t="s">
        <v>29</v>
      </c>
    </row>
    <row r="4" spans="1:5">
      <c r="A4" t="s">
        <v>45</v>
      </c>
    </row>
    <row r="5" spans="1:5" ht="15" thickBot="1">
      <c r="A5" t="s">
        <v>31</v>
      </c>
    </row>
    <row r="6" spans="1:5" ht="36">
      <c r="A6" s="11" t="s">
        <v>32</v>
      </c>
      <c r="B6" s="12" t="s">
        <v>33</v>
      </c>
      <c r="C6" s="13" t="s">
        <v>34</v>
      </c>
      <c r="D6" s="148"/>
      <c r="E6" s="148"/>
    </row>
    <row r="7" spans="1:5" ht="16.2" thickBot="1">
      <c r="A7" s="163" t="s">
        <v>46</v>
      </c>
      <c r="B7" s="164"/>
      <c r="C7" s="165"/>
    </row>
    <row r="8" spans="1:5" s="3" customFormat="1" ht="28.8">
      <c r="A8" s="22" t="s">
        <v>47</v>
      </c>
      <c r="B8" s="23"/>
      <c r="C8" s="24"/>
      <c r="D8" s="2"/>
    </row>
    <row r="9" spans="1:5" s="3" customFormat="1" ht="28.8">
      <c r="A9" s="25" t="s">
        <v>48</v>
      </c>
      <c r="B9" s="5"/>
      <c r="C9" s="15"/>
    </row>
    <row r="10" spans="1:5" s="3" customFormat="1">
      <c r="A10" s="25" t="s">
        <v>49</v>
      </c>
      <c r="B10" s="5"/>
      <c r="C10" s="15"/>
    </row>
    <row r="11" spans="1:5" s="3" customFormat="1">
      <c r="A11" s="14"/>
      <c r="B11" s="5"/>
      <c r="C11" s="15"/>
    </row>
    <row r="12" spans="1:5" s="3" customFormat="1">
      <c r="A12" s="14"/>
      <c r="B12" s="5"/>
      <c r="C12" s="15"/>
    </row>
    <row r="13" spans="1:5" s="3" customFormat="1" ht="16.95" customHeight="1">
      <c r="A13" s="157" t="s">
        <v>50</v>
      </c>
      <c r="B13" s="158"/>
      <c r="C13" s="159"/>
    </row>
    <row r="14" spans="1:5" s="3" customFormat="1" ht="28.8">
      <c r="A14" s="25" t="s">
        <v>51</v>
      </c>
      <c r="B14" s="5"/>
      <c r="C14" s="15"/>
    </row>
    <row r="15" spans="1:5" s="3" customFormat="1" ht="28.8">
      <c r="A15" s="25" t="s">
        <v>52</v>
      </c>
      <c r="B15" s="5"/>
      <c r="C15" s="15"/>
    </row>
    <row r="16" spans="1:5" s="3" customFormat="1">
      <c r="A16" s="25" t="s">
        <v>53</v>
      </c>
      <c r="B16" s="5"/>
      <c r="C16" s="15"/>
    </row>
    <row r="17" spans="1:3" s="3" customFormat="1">
      <c r="A17" s="25" t="s">
        <v>54</v>
      </c>
      <c r="B17" s="5"/>
      <c r="C17" s="15"/>
    </row>
    <row r="18" spans="1:3" s="3" customFormat="1">
      <c r="A18" s="25" t="s">
        <v>55</v>
      </c>
      <c r="B18" s="5"/>
      <c r="C18" s="15"/>
    </row>
    <row r="19" spans="1:3" s="3" customFormat="1">
      <c r="A19" s="25" t="s">
        <v>56</v>
      </c>
      <c r="B19" s="5"/>
      <c r="C19" s="15"/>
    </row>
    <row r="20" spans="1:3" s="3" customFormat="1">
      <c r="A20" s="14"/>
      <c r="B20" s="5"/>
      <c r="C20" s="15"/>
    </row>
    <row r="21" spans="1:3" s="3" customFormat="1">
      <c r="A21" s="14"/>
      <c r="B21" s="5"/>
      <c r="C21" s="15"/>
    </row>
    <row r="22" spans="1:3" s="3" customFormat="1" ht="22.95" customHeight="1">
      <c r="A22" s="160" t="s">
        <v>57</v>
      </c>
      <c r="B22" s="161"/>
      <c r="C22" s="162"/>
    </row>
    <row r="23" spans="1:3" s="3" customFormat="1">
      <c r="A23" s="25" t="s">
        <v>58</v>
      </c>
      <c r="B23" s="5"/>
      <c r="C23" s="15"/>
    </row>
    <row r="24" spans="1:3" s="3" customFormat="1">
      <c r="A24" s="25" t="s">
        <v>59</v>
      </c>
      <c r="B24" s="5"/>
      <c r="C24" s="15"/>
    </row>
    <row r="25" spans="1:3" s="3" customFormat="1" ht="28.8">
      <c r="A25" s="151" t="s">
        <v>60</v>
      </c>
      <c r="B25" s="5"/>
      <c r="C25" s="15"/>
    </row>
    <row r="26" spans="1:3" s="3" customFormat="1">
      <c r="A26" s="25" t="s">
        <v>61</v>
      </c>
      <c r="B26" s="5"/>
      <c r="C26" s="15"/>
    </row>
    <row r="27" spans="1:3" s="3" customFormat="1">
      <c r="A27" s="14"/>
      <c r="B27" s="5"/>
      <c r="C27" s="15"/>
    </row>
    <row r="28" spans="1:3" s="3" customFormat="1" ht="15.6">
      <c r="A28" s="160" t="s">
        <v>62</v>
      </c>
      <c r="B28" s="161"/>
      <c r="C28" s="162"/>
    </row>
    <row r="29" spans="1:3" s="3" customFormat="1" ht="28.8">
      <c r="A29" s="25" t="s">
        <v>63</v>
      </c>
      <c r="B29" s="5"/>
      <c r="C29" s="15"/>
    </row>
    <row r="30" spans="1:3" s="3" customFormat="1">
      <c r="A30" s="25" t="s">
        <v>64</v>
      </c>
      <c r="B30" s="5"/>
      <c r="C30" s="15"/>
    </row>
    <row r="31" spans="1:3" s="3" customFormat="1">
      <c r="A31" s="25" t="s">
        <v>65</v>
      </c>
      <c r="B31" s="5"/>
      <c r="C31" s="15"/>
    </row>
    <row r="32" spans="1:3" s="3" customFormat="1">
      <c r="A32" s="14"/>
      <c r="B32" s="5"/>
      <c r="C32" s="15"/>
    </row>
    <row r="33" spans="1:3" ht="16.2" thickBot="1">
      <c r="A33" s="19"/>
      <c r="B33" s="20"/>
      <c r="C33" s="21"/>
    </row>
    <row r="34" spans="1:3">
      <c r="A34" s="4"/>
    </row>
  </sheetData>
  <mergeCells count="5">
    <mergeCell ref="A1:C1"/>
    <mergeCell ref="A7:C7"/>
    <mergeCell ref="A13:C13"/>
    <mergeCell ref="A22:C22"/>
    <mergeCell ref="A28:C28"/>
  </mergeCells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"/>
  <sheetViews>
    <sheetView zoomScale="70" zoomScaleNormal="70" workbookViewId="0">
      <selection activeCell="E6" sqref="E6"/>
    </sheetView>
  </sheetViews>
  <sheetFormatPr baseColWidth="10" defaultColWidth="11.5546875" defaultRowHeight="14.4"/>
  <cols>
    <col min="1" max="1" width="42.5546875" customWidth="1"/>
    <col min="2" max="2" width="53.33203125" customWidth="1"/>
    <col min="3" max="3" width="24.5546875" customWidth="1"/>
  </cols>
  <sheetData>
    <row r="1" spans="1:5" ht="23.4">
      <c r="A1" s="153" t="s">
        <v>66</v>
      </c>
      <c r="B1" s="153"/>
      <c r="C1" s="153"/>
    </row>
    <row r="2" spans="1:5">
      <c r="A2" t="s">
        <v>28</v>
      </c>
    </row>
    <row r="3" spans="1:5">
      <c r="A3" s="148" t="s">
        <v>29</v>
      </c>
    </row>
    <row r="4" spans="1:5">
      <c r="A4" t="s">
        <v>45</v>
      </c>
    </row>
    <row r="5" spans="1:5" ht="15" thickBot="1">
      <c r="A5" t="s">
        <v>31</v>
      </c>
    </row>
    <row r="6" spans="1:5" ht="36">
      <c r="A6" s="11" t="s">
        <v>32</v>
      </c>
      <c r="B6" s="12" t="s">
        <v>33</v>
      </c>
      <c r="C6" s="13" t="s">
        <v>34</v>
      </c>
      <c r="D6" s="148"/>
      <c r="E6" s="148"/>
    </row>
    <row r="7" spans="1:5" ht="15.6">
      <c r="A7" s="166" t="s">
        <v>67</v>
      </c>
      <c r="B7" s="167"/>
      <c r="C7" s="168"/>
    </row>
    <row r="8" spans="1:5" s="3" customFormat="1" ht="17.399999999999999">
      <c r="A8" s="14" t="s">
        <v>35</v>
      </c>
      <c r="B8" s="5"/>
      <c r="C8" s="15"/>
      <c r="D8" s="2"/>
    </row>
    <row r="9" spans="1:5" s="3" customFormat="1" ht="27.6">
      <c r="A9" s="14" t="s">
        <v>68</v>
      </c>
      <c r="B9" s="5"/>
      <c r="C9" s="15"/>
      <c r="D9" s="2"/>
    </row>
    <row r="10" spans="1:5" s="3" customFormat="1" ht="52.5" customHeight="1">
      <c r="A10" s="14" t="s">
        <v>69</v>
      </c>
      <c r="B10" s="5"/>
      <c r="C10" s="15"/>
    </row>
    <row r="11" spans="1:5" s="3" customFormat="1" ht="41.4">
      <c r="A11" s="14" t="s">
        <v>70</v>
      </c>
      <c r="B11" s="5"/>
      <c r="C11" s="15"/>
    </row>
    <row r="12" spans="1:5" s="3" customFormat="1" ht="46.5" customHeight="1">
      <c r="A12" s="16" t="s">
        <v>71</v>
      </c>
      <c r="B12" s="5"/>
      <c r="C12" s="15"/>
    </row>
    <row r="13" spans="1:5" s="3" customFormat="1">
      <c r="A13" s="14"/>
      <c r="B13" s="6"/>
      <c r="C13" s="17"/>
    </row>
    <row r="14" spans="1:5" s="3" customFormat="1">
      <c r="A14" s="14"/>
      <c r="B14" s="5"/>
      <c r="C14" s="15"/>
    </row>
    <row r="15" spans="1:5" s="3" customFormat="1">
      <c r="A15" s="14"/>
      <c r="B15" s="5"/>
      <c r="C15" s="15"/>
    </row>
    <row r="16" spans="1:5" s="3" customFormat="1">
      <c r="A16" s="14"/>
      <c r="B16" s="5"/>
      <c r="C16" s="15"/>
    </row>
    <row r="17" spans="1:7" s="3" customFormat="1" ht="16.95" customHeight="1">
      <c r="A17" s="169" t="s">
        <v>72</v>
      </c>
      <c r="B17" s="167"/>
      <c r="C17" s="168"/>
    </row>
    <row r="18" spans="1:7" s="3" customFormat="1">
      <c r="A18" s="14" t="s">
        <v>73</v>
      </c>
      <c r="B18" s="5"/>
      <c r="C18" s="15"/>
    </row>
    <row r="19" spans="1:7" s="3" customFormat="1">
      <c r="A19" s="14" t="s">
        <v>74</v>
      </c>
      <c r="B19" s="5"/>
      <c r="C19" s="15"/>
    </row>
    <row r="20" spans="1:7" s="3" customFormat="1" ht="27.6">
      <c r="A20" s="14" t="s">
        <v>75</v>
      </c>
      <c r="B20" s="5"/>
      <c r="C20" s="15"/>
    </row>
    <row r="21" spans="1:7" s="3" customFormat="1">
      <c r="A21" s="14" t="s">
        <v>71</v>
      </c>
      <c r="B21" s="5"/>
      <c r="C21" s="15"/>
    </row>
    <row r="22" spans="1:7" s="3" customFormat="1">
      <c r="A22" s="14" t="s">
        <v>76</v>
      </c>
      <c r="B22" s="5"/>
      <c r="C22" s="15"/>
    </row>
    <row r="23" spans="1:7" s="3" customFormat="1">
      <c r="A23" s="14"/>
      <c r="B23" s="5"/>
      <c r="C23" s="15"/>
    </row>
    <row r="24" spans="1:7" s="3" customFormat="1">
      <c r="A24" s="14"/>
      <c r="B24" s="5"/>
      <c r="C24" s="15"/>
    </row>
    <row r="25" spans="1:7" s="3" customFormat="1">
      <c r="A25" s="14"/>
      <c r="B25" s="5"/>
      <c r="C25" s="15"/>
    </row>
    <row r="26" spans="1:7" s="3" customFormat="1" ht="22.95" customHeight="1">
      <c r="A26" s="154" t="s">
        <v>77</v>
      </c>
      <c r="B26" s="155"/>
      <c r="C26" s="156"/>
    </row>
    <row r="27" spans="1:7" s="3" customFormat="1">
      <c r="A27" s="14" t="s">
        <v>78</v>
      </c>
      <c r="B27" s="5"/>
      <c r="C27" s="15"/>
    </row>
    <row r="28" spans="1:7" s="3" customFormat="1" ht="41.4">
      <c r="A28" s="152" t="s">
        <v>79</v>
      </c>
      <c r="B28" s="5"/>
      <c r="C28" s="15"/>
      <c r="D28" s="150"/>
      <c r="E28" s="150"/>
      <c r="F28" s="150"/>
      <c r="G28" s="150"/>
    </row>
    <row r="29" spans="1:7" s="3" customFormat="1" ht="41.4">
      <c r="A29" s="152" t="s">
        <v>80</v>
      </c>
      <c r="B29" s="5"/>
      <c r="C29" s="15"/>
      <c r="D29" s="150"/>
      <c r="E29" s="150"/>
      <c r="F29" s="150"/>
      <c r="G29" s="150"/>
    </row>
    <row r="30" spans="1:7" s="3" customFormat="1" ht="27.6">
      <c r="A30" s="152" t="s">
        <v>81</v>
      </c>
      <c r="B30" s="5"/>
      <c r="C30" s="15"/>
      <c r="D30" s="150"/>
      <c r="E30" s="150"/>
      <c r="F30" s="150"/>
      <c r="G30" s="150"/>
    </row>
    <row r="31" spans="1:7" s="3" customFormat="1">
      <c r="A31" s="14" t="s">
        <v>82</v>
      </c>
      <c r="B31" s="5"/>
      <c r="C31" s="15"/>
    </row>
    <row r="32" spans="1:7" s="3" customFormat="1" ht="15.6">
      <c r="A32" s="170"/>
      <c r="B32" s="171"/>
      <c r="C32" s="172"/>
    </row>
    <row r="33" spans="1:3" s="3" customFormat="1">
      <c r="A33" s="18"/>
      <c r="B33" s="5"/>
      <c r="C33" s="15"/>
    </row>
    <row r="34" spans="1:3" s="3" customFormat="1">
      <c r="A34" s="14"/>
      <c r="B34" s="5"/>
      <c r="C34" s="15"/>
    </row>
    <row r="35" spans="1:3" s="3" customFormat="1">
      <c r="A35" s="18"/>
      <c r="B35" s="5"/>
      <c r="C35" s="15"/>
    </row>
    <row r="36" spans="1:3" s="3" customFormat="1">
      <c r="A36" s="14"/>
      <c r="B36" s="5"/>
      <c r="C36" s="15"/>
    </row>
    <row r="37" spans="1:3" ht="16.2" thickBot="1">
      <c r="A37" s="19"/>
      <c r="B37" s="20"/>
      <c r="C37" s="21"/>
    </row>
    <row r="38" spans="1:3">
      <c r="A38" s="4"/>
    </row>
  </sheetData>
  <mergeCells count="5">
    <mergeCell ref="A1:C1"/>
    <mergeCell ref="A7:C7"/>
    <mergeCell ref="A17:C17"/>
    <mergeCell ref="A26:C26"/>
    <mergeCell ref="A32:C32"/>
  </mergeCells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sqref="A1:C1"/>
    </sheetView>
  </sheetViews>
  <sheetFormatPr baseColWidth="10" defaultColWidth="11.5546875" defaultRowHeight="14.4"/>
  <cols>
    <col min="1" max="1" width="42.5546875" customWidth="1"/>
    <col min="2" max="2" width="62.33203125" customWidth="1"/>
    <col min="3" max="3" width="24.5546875" customWidth="1"/>
  </cols>
  <sheetData>
    <row r="1" spans="1:5" ht="23.4">
      <c r="A1" s="153" t="s">
        <v>83</v>
      </c>
      <c r="B1" s="153"/>
      <c r="C1" s="153"/>
    </row>
    <row r="2" spans="1:5">
      <c r="A2" t="s">
        <v>28</v>
      </c>
    </row>
    <row r="3" spans="1:5">
      <c r="A3" s="148" t="s">
        <v>29</v>
      </c>
    </row>
    <row r="4" spans="1:5">
      <c r="A4" t="s">
        <v>45</v>
      </c>
    </row>
    <row r="5" spans="1:5" ht="15" thickBot="1">
      <c r="A5" t="s">
        <v>31</v>
      </c>
    </row>
    <row r="6" spans="1:5" ht="36">
      <c r="A6" s="11" t="s">
        <v>32</v>
      </c>
      <c r="B6" s="12" t="s">
        <v>33</v>
      </c>
      <c r="C6" s="13" t="s">
        <v>34</v>
      </c>
      <c r="D6" s="148"/>
      <c r="E6" s="148"/>
    </row>
    <row r="7" spans="1:5" ht="15.6">
      <c r="A7" s="169" t="s">
        <v>84</v>
      </c>
      <c r="B7" s="167"/>
      <c r="C7" s="168"/>
    </row>
    <row r="8" spans="1:5" s="3" customFormat="1" ht="17.399999999999999">
      <c r="A8" s="14" t="s">
        <v>35</v>
      </c>
      <c r="B8" s="5"/>
      <c r="C8" s="15"/>
      <c r="D8" s="2"/>
    </row>
    <row r="9" spans="1:5" s="3" customFormat="1" ht="27.6">
      <c r="A9" s="14" t="s">
        <v>85</v>
      </c>
      <c r="B9" s="5"/>
      <c r="C9" s="15"/>
    </row>
    <row r="10" spans="1:5" s="3" customFormat="1" ht="27.6">
      <c r="A10" s="14" t="s">
        <v>86</v>
      </c>
      <c r="B10" s="5"/>
      <c r="C10" s="15"/>
    </row>
    <row r="11" spans="1:5" s="3" customFormat="1">
      <c r="A11" s="14" t="s">
        <v>87</v>
      </c>
      <c r="B11" s="5"/>
      <c r="C11" s="15"/>
    </row>
    <row r="12" spans="1:5" s="3" customFormat="1" ht="27.6">
      <c r="A12" s="16" t="s">
        <v>88</v>
      </c>
      <c r="B12" s="5"/>
      <c r="C12" s="15"/>
    </row>
    <row r="13" spans="1:5" s="3" customFormat="1">
      <c r="A13" s="14" t="s">
        <v>89</v>
      </c>
      <c r="B13" s="6"/>
      <c r="C13" s="17"/>
    </row>
    <row r="14" spans="1:5" s="3" customFormat="1" ht="27.6">
      <c r="A14" s="14" t="s">
        <v>90</v>
      </c>
      <c r="B14" s="5"/>
      <c r="C14" s="15"/>
    </row>
    <row r="15" spans="1:5" s="3" customFormat="1">
      <c r="A15" s="14" t="s">
        <v>71</v>
      </c>
      <c r="B15" s="5"/>
      <c r="C15" s="15"/>
    </row>
    <row r="16" spans="1:5" s="3" customFormat="1">
      <c r="A16" s="14" t="s">
        <v>91</v>
      </c>
      <c r="B16" s="5"/>
      <c r="C16" s="15"/>
    </row>
    <row r="17" spans="1:6" s="3" customFormat="1" ht="16.95" customHeight="1">
      <c r="A17" s="169" t="s">
        <v>92</v>
      </c>
      <c r="B17" s="167"/>
      <c r="C17" s="168"/>
    </row>
    <row r="18" spans="1:6" s="3" customFormat="1">
      <c r="A18" s="14" t="s">
        <v>87</v>
      </c>
      <c r="B18" s="5"/>
      <c r="C18" s="15"/>
    </row>
    <row r="19" spans="1:6" s="3" customFormat="1">
      <c r="A19" s="14" t="s">
        <v>93</v>
      </c>
      <c r="B19" s="5"/>
      <c r="C19" s="15"/>
    </row>
    <row r="20" spans="1:6" s="3" customFormat="1">
      <c r="A20" s="14" t="s">
        <v>94</v>
      </c>
      <c r="B20" s="5"/>
      <c r="C20" s="15"/>
    </row>
    <row r="21" spans="1:6" s="3" customFormat="1" ht="27.6">
      <c r="A21" s="18" t="s">
        <v>95</v>
      </c>
      <c r="B21" s="5"/>
      <c r="C21" s="15"/>
    </row>
    <row r="22" spans="1:6" s="3" customFormat="1">
      <c r="A22" s="14" t="s">
        <v>71</v>
      </c>
      <c r="B22" s="5"/>
      <c r="C22" s="15"/>
    </row>
    <row r="23" spans="1:6" s="3" customFormat="1" ht="27.6">
      <c r="A23" s="14" t="s">
        <v>96</v>
      </c>
      <c r="B23" s="5"/>
      <c r="C23" s="15"/>
    </row>
    <row r="24" spans="1:6" s="3" customFormat="1">
      <c r="A24" s="14" t="s">
        <v>97</v>
      </c>
      <c r="B24" s="5"/>
      <c r="C24" s="15"/>
    </row>
    <row r="25" spans="1:6" s="3" customFormat="1">
      <c r="A25" s="14" t="s">
        <v>98</v>
      </c>
      <c r="B25" s="5"/>
      <c r="C25" s="15"/>
    </row>
    <row r="26" spans="1:6" s="3" customFormat="1" ht="22.95" customHeight="1">
      <c r="A26" s="154" t="s">
        <v>99</v>
      </c>
      <c r="B26" s="155"/>
      <c r="C26" s="156"/>
    </row>
    <row r="27" spans="1:6" s="3" customFormat="1">
      <c r="A27" s="18" t="s">
        <v>100</v>
      </c>
      <c r="B27" s="5"/>
      <c r="C27" s="15"/>
    </row>
    <row r="28" spans="1:6" s="3" customFormat="1" ht="27.6">
      <c r="A28" s="18" t="s">
        <v>101</v>
      </c>
      <c r="B28" s="5"/>
      <c r="C28" s="15"/>
      <c r="D28" s="150"/>
      <c r="E28" s="150"/>
      <c r="F28" s="150"/>
    </row>
    <row r="29" spans="1:6" s="3" customFormat="1" ht="41.4">
      <c r="A29" s="18" t="s">
        <v>102</v>
      </c>
      <c r="B29" s="5"/>
      <c r="C29" s="15"/>
    </row>
    <row r="30" spans="1:6" s="3" customFormat="1">
      <c r="A30" s="18" t="s">
        <v>103</v>
      </c>
      <c r="B30" s="5"/>
      <c r="C30" s="15"/>
    </row>
    <row r="31" spans="1:6" s="3" customFormat="1">
      <c r="A31" s="14" t="s">
        <v>82</v>
      </c>
      <c r="B31" s="5"/>
      <c r="C31" s="15"/>
    </row>
    <row r="32" spans="1:6" s="3" customFormat="1" ht="15.6">
      <c r="A32" s="154" t="s">
        <v>104</v>
      </c>
      <c r="B32" s="155"/>
      <c r="C32" s="156"/>
    </row>
    <row r="33" spans="1:3" s="3" customFormat="1">
      <c r="A33" s="18" t="s">
        <v>62</v>
      </c>
      <c r="B33" s="5"/>
      <c r="C33" s="15"/>
    </row>
    <row r="34" spans="1:3" s="3" customFormat="1" ht="27.6">
      <c r="A34" s="14" t="s">
        <v>105</v>
      </c>
      <c r="B34" s="5"/>
      <c r="C34" s="15"/>
    </row>
    <row r="35" spans="1:3" s="3" customFormat="1">
      <c r="A35" s="18" t="s">
        <v>106</v>
      </c>
      <c r="B35" s="5"/>
      <c r="C35" s="15"/>
    </row>
    <row r="36" spans="1:3" s="3" customFormat="1">
      <c r="A36" s="14" t="s">
        <v>82</v>
      </c>
      <c r="B36" s="5"/>
      <c r="C36" s="15"/>
    </row>
    <row r="37" spans="1:3" ht="16.2" thickBot="1">
      <c r="A37" s="19"/>
      <c r="B37" s="20"/>
      <c r="C37" s="21"/>
    </row>
    <row r="38" spans="1:3">
      <c r="A38" s="4"/>
    </row>
  </sheetData>
  <mergeCells count="5">
    <mergeCell ref="A1:C1"/>
    <mergeCell ref="A7:C7"/>
    <mergeCell ref="A17:C17"/>
    <mergeCell ref="A26:C26"/>
    <mergeCell ref="A32:C32"/>
  </mergeCells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0"/>
  <sheetViews>
    <sheetView showGridLines="0" workbookViewId="0"/>
  </sheetViews>
  <sheetFormatPr baseColWidth="10" defaultColWidth="11.5546875" defaultRowHeight="14.4"/>
  <sheetData>
    <row r="10" spans="2:2" ht="23.4">
      <c r="B10" s="144" t="s">
        <v>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0"/>
  <sheetViews>
    <sheetView showGridLines="0" tabSelected="1" workbookViewId="0"/>
  </sheetViews>
  <sheetFormatPr baseColWidth="10" defaultColWidth="11.5546875" defaultRowHeight="14.4"/>
  <sheetData>
    <row r="10" spans="2:2" ht="23.4">
      <c r="B10" s="144" t="s">
        <v>27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B2" sqref="B2"/>
    </sheetView>
  </sheetViews>
  <sheetFormatPr baseColWidth="10" defaultColWidth="11.5546875" defaultRowHeight="14.4"/>
  <cols>
    <col min="1" max="1" width="44.6640625" customWidth="1"/>
    <col min="2" max="2" width="10.33203125" customWidth="1"/>
    <col min="3" max="29" width="4.88671875" customWidth="1"/>
  </cols>
  <sheetData>
    <row r="1" spans="1:29" ht="15" thickBo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97.2" customHeight="1">
      <c r="A2" s="40" t="s">
        <v>128</v>
      </c>
      <c r="B2" s="41" t="s">
        <v>121</v>
      </c>
      <c r="C2" s="41" t="s">
        <v>0</v>
      </c>
      <c r="D2" s="41" t="s">
        <v>1</v>
      </c>
      <c r="E2" s="41" t="s">
        <v>2</v>
      </c>
      <c r="F2" s="41" t="s">
        <v>3</v>
      </c>
      <c r="G2" s="41" t="s">
        <v>4</v>
      </c>
      <c r="H2" s="41" t="s">
        <v>5</v>
      </c>
      <c r="I2" s="41" t="s">
        <v>6</v>
      </c>
      <c r="J2" s="41" t="s">
        <v>7</v>
      </c>
      <c r="K2" s="41" t="s">
        <v>8</v>
      </c>
      <c r="L2" s="41" t="s">
        <v>9</v>
      </c>
      <c r="M2" s="41" t="s">
        <v>10</v>
      </c>
      <c r="N2" s="41" t="s">
        <v>11</v>
      </c>
      <c r="O2" s="41" t="s">
        <v>12</v>
      </c>
      <c r="P2" s="41" t="s">
        <v>13</v>
      </c>
      <c r="Q2" s="41" t="s">
        <v>14</v>
      </c>
      <c r="R2" s="41" t="s">
        <v>15</v>
      </c>
      <c r="S2" s="41" t="s">
        <v>16</v>
      </c>
      <c r="T2" s="41" t="s">
        <v>17</v>
      </c>
      <c r="U2" s="41" t="s">
        <v>18</v>
      </c>
      <c r="V2" s="41" t="s">
        <v>19</v>
      </c>
      <c r="W2" s="41" t="s">
        <v>20</v>
      </c>
      <c r="X2" s="41" t="s">
        <v>21</v>
      </c>
      <c r="Y2" s="41" t="s">
        <v>22</v>
      </c>
      <c r="Z2" s="41" t="s">
        <v>23</v>
      </c>
      <c r="AA2" s="41" t="s">
        <v>24</v>
      </c>
      <c r="AB2" s="41"/>
      <c r="AC2" s="42" t="s">
        <v>25</v>
      </c>
    </row>
    <row r="3" spans="1:29">
      <c r="A3" s="4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4"/>
    </row>
    <row r="4" spans="1:29">
      <c r="A4" s="4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4"/>
    </row>
    <row r="5" spans="1:29">
      <c r="A5" s="4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4"/>
    </row>
    <row r="6" spans="1:29">
      <c r="A6" s="4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4"/>
    </row>
    <row r="7" spans="1:29" ht="15.6" customHeight="1">
      <c r="A7" s="53" t="s">
        <v>129</v>
      </c>
      <c r="B7" s="35">
        <f>AVERAGE(B8:B16)</f>
        <v>2.5</v>
      </c>
      <c r="C7" s="35">
        <f>AVERAGE(C8:C16)</f>
        <v>3</v>
      </c>
      <c r="D7" s="35">
        <f t="shared" ref="D7:AC7" si="0">AVERAGE(D8:D16)</f>
        <v>2.75</v>
      </c>
      <c r="E7" s="35">
        <f t="shared" si="0"/>
        <v>1.5</v>
      </c>
      <c r="F7" s="35">
        <f t="shared" si="0"/>
        <v>3.75</v>
      </c>
      <c r="G7" s="35">
        <f t="shared" si="0"/>
        <v>2.5</v>
      </c>
      <c r="H7" s="35">
        <f t="shared" si="0"/>
        <v>3</v>
      </c>
      <c r="I7" s="35">
        <f t="shared" si="0"/>
        <v>2.75</v>
      </c>
      <c r="J7" s="35">
        <f t="shared" si="0"/>
        <v>1.5</v>
      </c>
      <c r="K7" s="35">
        <f t="shared" si="0"/>
        <v>3.75</v>
      </c>
      <c r="L7" s="35">
        <f t="shared" si="0"/>
        <v>2.5</v>
      </c>
      <c r="M7" s="35">
        <f t="shared" si="0"/>
        <v>3</v>
      </c>
      <c r="N7" s="35">
        <f t="shared" si="0"/>
        <v>2.75</v>
      </c>
      <c r="O7" s="35">
        <f t="shared" si="0"/>
        <v>3</v>
      </c>
      <c r="P7" s="35">
        <f t="shared" si="0"/>
        <v>3</v>
      </c>
      <c r="Q7" s="35">
        <f t="shared" si="0"/>
        <v>3</v>
      </c>
      <c r="R7" s="35">
        <f t="shared" si="0"/>
        <v>2.75</v>
      </c>
      <c r="S7" s="35">
        <f t="shared" si="0"/>
        <v>1.5</v>
      </c>
      <c r="T7" s="35">
        <f t="shared" si="0"/>
        <v>3.75</v>
      </c>
      <c r="U7" s="35">
        <f t="shared" si="0"/>
        <v>2.5</v>
      </c>
      <c r="V7" s="35">
        <f t="shared" si="0"/>
        <v>3</v>
      </c>
      <c r="W7" s="35">
        <f t="shared" si="0"/>
        <v>2.75</v>
      </c>
      <c r="X7" s="35">
        <f t="shared" si="0"/>
        <v>1.5</v>
      </c>
      <c r="Y7" s="35">
        <f t="shared" si="0"/>
        <v>3.75</v>
      </c>
      <c r="Z7" s="35">
        <f t="shared" si="0"/>
        <v>3.75</v>
      </c>
      <c r="AA7" s="35">
        <f t="shared" si="0"/>
        <v>2.5</v>
      </c>
      <c r="AB7" s="35">
        <f t="shared" si="0"/>
        <v>3</v>
      </c>
      <c r="AC7" s="45">
        <f t="shared" si="0"/>
        <v>2.75</v>
      </c>
    </row>
    <row r="8" spans="1:29" ht="15" customHeight="1">
      <c r="A8" s="26" t="s">
        <v>130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4">
        <v>2</v>
      </c>
    </row>
    <row r="9" spans="1:29" ht="15" customHeight="1">
      <c r="A9" s="26" t="s">
        <v>131</v>
      </c>
      <c r="B9" s="8">
        <v>3</v>
      </c>
      <c r="C9" s="1">
        <v>3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4">
        <v>3</v>
      </c>
    </row>
    <row r="10" spans="1:29" ht="15" customHeight="1">
      <c r="A10" s="26" t="s">
        <v>36</v>
      </c>
      <c r="B10" s="8">
        <v>4</v>
      </c>
      <c r="C10" s="1">
        <v>3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4">
        <v>3</v>
      </c>
    </row>
    <row r="11" spans="1:29" ht="15" customHeight="1">
      <c r="A11" s="29" t="s">
        <v>37</v>
      </c>
      <c r="B11" s="8">
        <v>1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4">
        <v>3</v>
      </c>
    </row>
    <row r="12" spans="1:29" ht="15" customHeight="1">
      <c r="A12" s="33"/>
      <c r="B12" s="9"/>
      <c r="C12" s="1"/>
      <c r="D12" s="1"/>
      <c r="E12" s="1"/>
      <c r="F12" s="1"/>
      <c r="G12" s="9"/>
      <c r="H12" s="1"/>
      <c r="I12" s="1"/>
      <c r="J12" s="1"/>
      <c r="K12" s="1"/>
      <c r="L12" s="9"/>
      <c r="M12" s="1"/>
      <c r="N12" s="9"/>
      <c r="O12" s="9"/>
      <c r="P12" s="9"/>
      <c r="Q12" s="1"/>
      <c r="R12" s="1"/>
      <c r="S12" s="1"/>
      <c r="T12" s="1"/>
      <c r="U12" s="9"/>
      <c r="V12" s="1"/>
      <c r="W12" s="1"/>
      <c r="X12" s="1"/>
      <c r="Y12" s="1"/>
      <c r="Z12" s="1"/>
      <c r="AA12" s="9"/>
      <c r="AB12" s="1"/>
      <c r="AC12" s="44"/>
    </row>
    <row r="13" spans="1:29" ht="15" customHeight="1">
      <c r="A13" s="32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4"/>
    </row>
    <row r="14" spans="1:29" ht="15" customHeight="1">
      <c r="A14" s="32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4"/>
    </row>
    <row r="15" spans="1:29" ht="15" customHeight="1">
      <c r="A15" s="32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4"/>
    </row>
    <row r="16" spans="1:29" ht="15" customHeight="1">
      <c r="A16" s="32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4"/>
    </row>
    <row r="17" spans="1:29" ht="15" customHeight="1">
      <c r="A17" s="53" t="s">
        <v>132</v>
      </c>
      <c r="B17" s="36">
        <f>AVERAGE(B18:B25)</f>
        <v>2.5</v>
      </c>
      <c r="C17" s="36">
        <f t="shared" ref="C17:AC17" si="1">AVERAGE(B18:B25)</f>
        <v>2.5</v>
      </c>
      <c r="D17" s="36">
        <f t="shared" si="1"/>
        <v>3</v>
      </c>
      <c r="E17" s="36">
        <f t="shared" si="1"/>
        <v>2.75</v>
      </c>
      <c r="F17" s="36">
        <f t="shared" si="1"/>
        <v>2.5</v>
      </c>
      <c r="G17" s="36">
        <f t="shared" si="1"/>
        <v>3</v>
      </c>
      <c r="H17" s="36">
        <f t="shared" si="1"/>
        <v>2</v>
      </c>
      <c r="I17" s="36">
        <f t="shared" si="1"/>
        <v>3</v>
      </c>
      <c r="J17" s="36">
        <f t="shared" si="1"/>
        <v>3</v>
      </c>
      <c r="K17" s="36">
        <f t="shared" si="1"/>
        <v>2.75</v>
      </c>
      <c r="L17" s="36">
        <f t="shared" si="1"/>
        <v>1.5</v>
      </c>
      <c r="M17" s="36">
        <f t="shared" si="1"/>
        <v>2.5</v>
      </c>
      <c r="N17" s="36">
        <f t="shared" si="1"/>
        <v>3</v>
      </c>
      <c r="O17" s="36">
        <f t="shared" si="1"/>
        <v>2</v>
      </c>
      <c r="P17" s="36">
        <f t="shared" si="1"/>
        <v>3</v>
      </c>
      <c r="Q17" s="36">
        <f t="shared" si="1"/>
        <v>3</v>
      </c>
      <c r="R17" s="36">
        <f t="shared" si="1"/>
        <v>2.75</v>
      </c>
      <c r="S17" s="36">
        <f t="shared" si="1"/>
        <v>1.5</v>
      </c>
      <c r="T17" s="36">
        <f t="shared" si="1"/>
        <v>2</v>
      </c>
      <c r="U17" s="36">
        <f t="shared" si="1"/>
        <v>1.75</v>
      </c>
      <c r="V17" s="36">
        <f t="shared" si="1"/>
        <v>2.5</v>
      </c>
      <c r="W17" s="36">
        <f t="shared" si="1"/>
        <v>3</v>
      </c>
      <c r="X17" s="36">
        <f t="shared" si="1"/>
        <v>2</v>
      </c>
      <c r="Y17" s="36">
        <f t="shared" si="1"/>
        <v>3</v>
      </c>
      <c r="Z17" s="36">
        <f t="shared" si="1"/>
        <v>3</v>
      </c>
      <c r="AA17" s="36">
        <f t="shared" si="1"/>
        <v>2.75</v>
      </c>
      <c r="AB17" s="36">
        <f t="shared" si="1"/>
        <v>1.5</v>
      </c>
      <c r="AC17" s="46">
        <f t="shared" si="1"/>
        <v>2</v>
      </c>
    </row>
    <row r="18" spans="1:29" ht="15" customHeight="1">
      <c r="A18" s="26" t="s">
        <v>38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4">
        <v>1</v>
      </c>
    </row>
    <row r="19" spans="1:29" ht="15" customHeight="1">
      <c r="A19" s="26" t="s">
        <v>39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4">
        <v>2</v>
      </c>
    </row>
    <row r="20" spans="1:29" ht="15" customHeight="1">
      <c r="A20" s="26" t="s">
        <v>40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4">
        <v>3</v>
      </c>
    </row>
    <row r="21" spans="1:29" ht="15" customHeight="1">
      <c r="A21" s="26" t="s">
        <v>37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4">
        <v>4</v>
      </c>
    </row>
    <row r="22" spans="1:29" ht="15" customHeight="1">
      <c r="A22" s="32"/>
      <c r="B22" s="9"/>
      <c r="C22" s="1"/>
      <c r="D22" s="1"/>
      <c r="E22" s="1"/>
      <c r="F22" s="9"/>
      <c r="G22" s="9"/>
      <c r="H22" s="9"/>
      <c r="I22" s="1"/>
      <c r="J22" s="1"/>
      <c r="K22" s="1"/>
      <c r="L22" s="1"/>
      <c r="M22" s="9"/>
      <c r="N22" s="9"/>
      <c r="O22" s="9"/>
      <c r="P22" s="1"/>
      <c r="Q22" s="1"/>
      <c r="R22" s="1"/>
      <c r="S22" s="1"/>
      <c r="T22" s="1"/>
      <c r="U22" s="1"/>
      <c r="V22" s="9"/>
      <c r="W22" s="9"/>
      <c r="X22" s="9"/>
      <c r="Y22" s="1"/>
      <c r="Z22" s="1"/>
      <c r="AA22" s="1"/>
      <c r="AB22" s="1"/>
      <c r="AC22" s="44"/>
    </row>
    <row r="23" spans="1:29" ht="15" customHeight="1">
      <c r="A23" s="32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4"/>
    </row>
    <row r="24" spans="1:29" ht="15" customHeight="1">
      <c r="A24" s="32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4"/>
    </row>
    <row r="25" spans="1:29" ht="15" customHeight="1">
      <c r="A25" s="32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4"/>
    </row>
    <row r="26" spans="1:29" ht="15" customHeight="1">
      <c r="A26" s="54" t="s">
        <v>41</v>
      </c>
      <c r="B26" s="37">
        <f>AVERAGE(B27:B33)</f>
        <v>2.6666666666666665</v>
      </c>
      <c r="C26" s="37">
        <f t="shared" ref="C26:AC26" si="2">AVERAGE(C27:C33)</f>
        <v>3.3333333333333335</v>
      </c>
      <c r="D26" s="37">
        <f t="shared" si="2"/>
        <v>3</v>
      </c>
      <c r="E26" s="37">
        <f t="shared" si="2"/>
        <v>3</v>
      </c>
      <c r="F26" s="37">
        <f t="shared" si="2"/>
        <v>3.3333333333333335</v>
      </c>
      <c r="G26" s="37">
        <f t="shared" si="2"/>
        <v>3.3333333333333335</v>
      </c>
      <c r="H26" s="37">
        <f t="shared" si="2"/>
        <v>3.3333333333333335</v>
      </c>
      <c r="I26" s="37">
        <f t="shared" si="2"/>
        <v>3.3333333333333335</v>
      </c>
      <c r="J26" s="37">
        <f t="shared" si="2"/>
        <v>2.6666666666666665</v>
      </c>
      <c r="K26" s="37">
        <f t="shared" si="2"/>
        <v>2.3333333333333335</v>
      </c>
      <c r="L26" s="37">
        <f t="shared" si="2"/>
        <v>3.6666666666666665</v>
      </c>
      <c r="M26" s="37">
        <f t="shared" si="2"/>
        <v>3</v>
      </c>
      <c r="N26" s="37">
        <f t="shared" si="2"/>
        <v>2.6666666666666665</v>
      </c>
      <c r="O26" s="37">
        <f t="shared" si="2"/>
        <v>3.3333333333333335</v>
      </c>
      <c r="P26" s="37">
        <f t="shared" si="2"/>
        <v>3.3333333333333335</v>
      </c>
      <c r="Q26" s="37">
        <f t="shared" si="2"/>
        <v>3</v>
      </c>
      <c r="R26" s="37">
        <f t="shared" si="2"/>
        <v>2</v>
      </c>
      <c r="S26" s="37">
        <f t="shared" si="2"/>
        <v>1</v>
      </c>
      <c r="T26" s="37">
        <f t="shared" si="2"/>
        <v>3.3333333333333335</v>
      </c>
      <c r="U26" s="37">
        <f t="shared" si="2"/>
        <v>3.6666666666666665</v>
      </c>
      <c r="V26" s="37">
        <f t="shared" si="2"/>
        <v>3</v>
      </c>
      <c r="W26" s="37">
        <f t="shared" si="2"/>
        <v>3</v>
      </c>
      <c r="X26" s="37">
        <f t="shared" si="2"/>
        <v>3</v>
      </c>
      <c r="Y26" s="37">
        <f t="shared" si="2"/>
        <v>3.6666666666666665</v>
      </c>
      <c r="Z26" s="37">
        <f t="shared" si="2"/>
        <v>3.3333333333333335</v>
      </c>
      <c r="AA26" s="37">
        <f t="shared" si="2"/>
        <v>2.3333333333333335</v>
      </c>
      <c r="AB26" s="37">
        <f t="shared" si="2"/>
        <v>1.3333333333333333</v>
      </c>
      <c r="AC26" s="47">
        <f t="shared" si="2"/>
        <v>3</v>
      </c>
    </row>
    <row r="27" spans="1:29" ht="15" customHeight="1">
      <c r="A27" s="26" t="s">
        <v>42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4">
        <v>4</v>
      </c>
    </row>
    <row r="28" spans="1:29" ht="15" customHeight="1">
      <c r="A28" s="26" t="s">
        <v>43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4">
        <v>2</v>
      </c>
    </row>
    <row r="29" spans="1:29" ht="15" customHeight="1">
      <c r="A29" s="26" t="s">
        <v>37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4">
        <v>3</v>
      </c>
    </row>
    <row r="30" spans="1:29" ht="15" customHeight="1">
      <c r="A30" s="32"/>
      <c r="B30" s="8"/>
      <c r="C30" s="1"/>
      <c r="D30" s="1"/>
      <c r="E30" s="1"/>
      <c r="F30" s="1"/>
      <c r="G30" s="8"/>
      <c r="H30" s="1"/>
      <c r="I30" s="1"/>
      <c r="J30" s="1"/>
      <c r="K30" s="1"/>
      <c r="L30" s="8"/>
      <c r="M30" s="1"/>
      <c r="N30" s="9"/>
      <c r="O30" s="9"/>
      <c r="P30" s="9"/>
      <c r="Q30" s="1"/>
      <c r="R30" s="1"/>
      <c r="S30" s="1"/>
      <c r="T30" s="1"/>
      <c r="U30" s="8"/>
      <c r="V30" s="1"/>
      <c r="W30" s="1"/>
      <c r="X30" s="1"/>
      <c r="Y30" s="1"/>
      <c r="Z30" s="1"/>
      <c r="AA30" s="8"/>
      <c r="AB30" s="1"/>
      <c r="AC30" s="44"/>
    </row>
    <row r="31" spans="1:29" ht="15" customHeight="1">
      <c r="A31" s="32"/>
      <c r="B31" s="9"/>
      <c r="C31" s="1"/>
      <c r="D31" s="1"/>
      <c r="E31" s="1"/>
      <c r="F31" s="1"/>
      <c r="G31" s="9"/>
      <c r="H31" s="1"/>
      <c r="I31" s="1"/>
      <c r="J31" s="1"/>
      <c r="K31" s="1"/>
      <c r="L31" s="9"/>
      <c r="M31" s="1"/>
      <c r="N31" s="9"/>
      <c r="O31" s="9"/>
      <c r="P31" s="9"/>
      <c r="Q31" s="1"/>
      <c r="R31" s="1"/>
      <c r="S31" s="1"/>
      <c r="T31" s="1"/>
      <c r="U31" s="9"/>
      <c r="V31" s="1"/>
      <c r="W31" s="1"/>
      <c r="X31" s="1"/>
      <c r="Y31" s="1"/>
      <c r="Z31" s="1"/>
      <c r="AA31" s="9"/>
      <c r="AB31" s="1"/>
      <c r="AC31" s="44"/>
    </row>
    <row r="32" spans="1:29" ht="15" customHeight="1">
      <c r="A32" s="34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4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4"/>
    </row>
    <row r="34" spans="1:29" ht="13.95" customHeight="1">
      <c r="A34" s="3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47"/>
    </row>
    <row r="35" spans="1:29" ht="15" customHeight="1">
      <c r="A35" s="18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4"/>
    </row>
    <row r="36" spans="1:29" ht="15" customHeight="1">
      <c r="A36" s="14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4"/>
    </row>
    <row r="37" spans="1:29" ht="15" customHeight="1">
      <c r="A37" s="18"/>
      <c r="B37" s="3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4"/>
    </row>
    <row r="38" spans="1:29" ht="15" customHeight="1">
      <c r="A38" s="14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4"/>
    </row>
    <row r="39" spans="1:29" ht="15" customHeight="1">
      <c r="A39" s="48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4"/>
    </row>
    <row r="40" spans="1:29" ht="15" thickBot="1">
      <c r="A40" s="49" t="s">
        <v>133</v>
      </c>
      <c r="B40" s="50">
        <f>AVERAGE(B26,B17,B7,B34)</f>
        <v>2.5555555555555554</v>
      </c>
      <c r="C40" s="50">
        <f t="shared" ref="C40:AC40" si="3">AVERAGE(C26,C17,C7,C34)</f>
        <v>2.9444444444444446</v>
      </c>
      <c r="D40" s="50">
        <f t="shared" si="3"/>
        <v>2.9166666666666665</v>
      </c>
      <c r="E40" s="50">
        <f t="shared" si="3"/>
        <v>2.4166666666666665</v>
      </c>
      <c r="F40" s="50">
        <f t="shared" si="3"/>
        <v>3.1944444444444446</v>
      </c>
      <c r="G40" s="50">
        <f t="shared" si="3"/>
        <v>2.9444444444444446</v>
      </c>
      <c r="H40" s="50">
        <f t="shared" si="3"/>
        <v>2.7777777777777781</v>
      </c>
      <c r="I40" s="50">
        <f t="shared" si="3"/>
        <v>3.0277777777777781</v>
      </c>
      <c r="J40" s="50">
        <f t="shared" si="3"/>
        <v>2.3888888888888888</v>
      </c>
      <c r="K40" s="50">
        <f t="shared" si="3"/>
        <v>2.9444444444444446</v>
      </c>
      <c r="L40" s="50">
        <f t="shared" si="3"/>
        <v>2.5555555555555554</v>
      </c>
      <c r="M40" s="50">
        <f t="shared" si="3"/>
        <v>2.8333333333333335</v>
      </c>
      <c r="N40" s="50">
        <f t="shared" si="3"/>
        <v>2.8055555555555554</v>
      </c>
      <c r="O40" s="50">
        <f t="shared" si="3"/>
        <v>2.7777777777777781</v>
      </c>
      <c r="P40" s="50">
        <f t="shared" si="3"/>
        <v>3.1111111111111112</v>
      </c>
      <c r="Q40" s="50">
        <f t="shared" si="3"/>
        <v>3</v>
      </c>
      <c r="R40" s="50">
        <f t="shared" si="3"/>
        <v>2.5</v>
      </c>
      <c r="S40" s="50">
        <f t="shared" si="3"/>
        <v>1.3333333333333333</v>
      </c>
      <c r="T40" s="50">
        <f t="shared" si="3"/>
        <v>3.0277777777777781</v>
      </c>
      <c r="U40" s="50">
        <f t="shared" si="3"/>
        <v>2.6388888888888888</v>
      </c>
      <c r="V40" s="50">
        <f t="shared" si="3"/>
        <v>2.8333333333333335</v>
      </c>
      <c r="W40" s="50">
        <f t="shared" si="3"/>
        <v>2.9166666666666665</v>
      </c>
      <c r="X40" s="50">
        <f t="shared" si="3"/>
        <v>2.1666666666666665</v>
      </c>
      <c r="Y40" s="50">
        <f t="shared" si="3"/>
        <v>3.4722222222222219</v>
      </c>
      <c r="Z40" s="50">
        <f t="shared" si="3"/>
        <v>3.3611111111111112</v>
      </c>
      <c r="AA40" s="50">
        <f t="shared" si="3"/>
        <v>2.5277777777777781</v>
      </c>
      <c r="AB40" s="50">
        <f t="shared" si="3"/>
        <v>1.9444444444444444</v>
      </c>
      <c r="AC40" s="51">
        <f t="shared" si="3"/>
        <v>2.5833333333333335</v>
      </c>
    </row>
  </sheetData>
  <conditionalFormatting sqref="B35:AC39 B8:AC16 B18:AC25 B27:AC33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35:AC39 B8:AC16 B18:AC25 B27:AC33">
      <formula1>"0,1,2,3,4"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40"/>
  <sheetViews>
    <sheetView workbookViewId="0">
      <selection activeCell="A2" sqref="A2"/>
    </sheetView>
  </sheetViews>
  <sheetFormatPr baseColWidth="10" defaultColWidth="11.5546875" defaultRowHeight="14.4"/>
  <cols>
    <col min="1" max="1" width="44.6640625" customWidth="1"/>
    <col min="2" max="2" width="7" customWidth="1"/>
    <col min="3" max="29" width="4.88671875" customWidth="1"/>
  </cols>
  <sheetData>
    <row r="1" spans="1:29" ht="15" thickBot="1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97.2" customHeight="1">
      <c r="A2" s="40" t="s">
        <v>66</v>
      </c>
      <c r="B2" s="41" t="s">
        <v>107</v>
      </c>
      <c r="C2" s="41" t="s">
        <v>0</v>
      </c>
      <c r="D2" s="41" t="s">
        <v>1</v>
      </c>
      <c r="E2" s="41" t="s">
        <v>2</v>
      </c>
      <c r="F2" s="41" t="s">
        <v>3</v>
      </c>
      <c r="G2" s="41" t="s">
        <v>4</v>
      </c>
      <c r="H2" s="41" t="s">
        <v>5</v>
      </c>
      <c r="I2" s="41" t="s">
        <v>6</v>
      </c>
      <c r="J2" s="41" t="s">
        <v>7</v>
      </c>
      <c r="K2" s="41" t="s">
        <v>8</v>
      </c>
      <c r="L2" s="41" t="s">
        <v>9</v>
      </c>
      <c r="M2" s="41" t="s">
        <v>10</v>
      </c>
      <c r="N2" s="41" t="s">
        <v>11</v>
      </c>
      <c r="O2" s="41" t="s">
        <v>12</v>
      </c>
      <c r="P2" s="41" t="s">
        <v>13</v>
      </c>
      <c r="Q2" s="41" t="s">
        <v>14</v>
      </c>
      <c r="R2" s="41" t="s">
        <v>15</v>
      </c>
      <c r="S2" s="41" t="s">
        <v>16</v>
      </c>
      <c r="T2" s="41" t="s">
        <v>17</v>
      </c>
      <c r="U2" s="41" t="s">
        <v>18</v>
      </c>
      <c r="V2" s="41" t="s">
        <v>19</v>
      </c>
      <c r="W2" s="41" t="s">
        <v>20</v>
      </c>
      <c r="X2" s="41" t="s">
        <v>21</v>
      </c>
      <c r="Y2" s="41" t="s">
        <v>22</v>
      </c>
      <c r="Z2" s="41" t="s">
        <v>23</v>
      </c>
      <c r="AA2" s="41" t="s">
        <v>24</v>
      </c>
      <c r="AB2" s="41"/>
      <c r="AC2" s="42" t="s">
        <v>25</v>
      </c>
    </row>
    <row r="3" spans="1:29">
      <c r="A3" s="4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4"/>
    </row>
    <row r="4" spans="1:29">
      <c r="A4" s="4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4"/>
    </row>
    <row r="5" spans="1:29">
      <c r="A5" s="4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4"/>
    </row>
    <row r="6" spans="1:29">
      <c r="A6" s="4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4"/>
    </row>
    <row r="7" spans="1:29" ht="15.6" customHeight="1">
      <c r="A7" s="30" t="s">
        <v>46</v>
      </c>
      <c r="B7" s="35">
        <f>AVERAGE(B8:B16)</f>
        <v>3</v>
      </c>
      <c r="C7" s="35">
        <f>AVERAGE(C8:C16)</f>
        <v>3.6</v>
      </c>
      <c r="D7" s="35">
        <f t="shared" ref="D7:AC7" si="0">AVERAGE(D8:D16)</f>
        <v>2.8</v>
      </c>
      <c r="E7" s="35">
        <f t="shared" si="0"/>
        <v>1.6</v>
      </c>
      <c r="F7" s="35">
        <f t="shared" si="0"/>
        <v>3.4</v>
      </c>
      <c r="G7" s="35">
        <f t="shared" si="0"/>
        <v>2.6</v>
      </c>
      <c r="H7" s="35">
        <f t="shared" si="0"/>
        <v>3.2</v>
      </c>
      <c r="I7" s="35">
        <f t="shared" si="0"/>
        <v>2.8</v>
      </c>
      <c r="J7" s="35">
        <f t="shared" si="0"/>
        <v>1.6</v>
      </c>
      <c r="K7" s="35">
        <f t="shared" si="0"/>
        <v>3.4</v>
      </c>
      <c r="L7" s="35">
        <f t="shared" si="0"/>
        <v>2.6</v>
      </c>
      <c r="M7" s="35">
        <f t="shared" si="0"/>
        <v>3.2</v>
      </c>
      <c r="N7" s="35">
        <f t="shared" si="0"/>
        <v>2.8</v>
      </c>
      <c r="O7" s="35">
        <f t="shared" si="0"/>
        <v>3</v>
      </c>
      <c r="P7" s="35">
        <f t="shared" si="0"/>
        <v>3</v>
      </c>
      <c r="Q7" s="35">
        <f t="shared" si="0"/>
        <v>3.2</v>
      </c>
      <c r="R7" s="35">
        <f t="shared" si="0"/>
        <v>2.8</v>
      </c>
      <c r="S7" s="35">
        <f t="shared" si="0"/>
        <v>1.6</v>
      </c>
      <c r="T7" s="35">
        <f t="shared" si="0"/>
        <v>3.4</v>
      </c>
      <c r="U7" s="35">
        <f t="shared" si="0"/>
        <v>2.6</v>
      </c>
      <c r="V7" s="35">
        <f t="shared" si="0"/>
        <v>3.2</v>
      </c>
      <c r="W7" s="35">
        <f t="shared" si="0"/>
        <v>2.8</v>
      </c>
      <c r="X7" s="35">
        <f t="shared" si="0"/>
        <v>1.6</v>
      </c>
      <c r="Y7" s="35">
        <f t="shared" si="0"/>
        <v>3.4</v>
      </c>
      <c r="Z7" s="35">
        <f t="shared" si="0"/>
        <v>3.4</v>
      </c>
      <c r="AA7" s="35">
        <f t="shared" si="0"/>
        <v>2.6</v>
      </c>
      <c r="AB7" s="35">
        <f t="shared" si="0"/>
        <v>3.2</v>
      </c>
      <c r="AC7" s="45">
        <f t="shared" si="0"/>
        <v>2.8</v>
      </c>
    </row>
    <row r="8" spans="1:29" ht="15" customHeight="1">
      <c r="A8" s="32" t="s">
        <v>35</v>
      </c>
      <c r="B8" s="8">
        <v>2</v>
      </c>
      <c r="C8" s="1">
        <v>3</v>
      </c>
      <c r="D8" s="1">
        <v>2</v>
      </c>
      <c r="E8" s="1">
        <v>2</v>
      </c>
      <c r="F8" s="1">
        <v>4</v>
      </c>
      <c r="G8" s="8">
        <v>2</v>
      </c>
      <c r="H8" s="1">
        <v>3</v>
      </c>
      <c r="I8" s="1">
        <v>2</v>
      </c>
      <c r="J8" s="1">
        <v>2</v>
      </c>
      <c r="K8" s="1">
        <v>4</v>
      </c>
      <c r="L8" s="8">
        <v>2</v>
      </c>
      <c r="M8" s="1">
        <v>3</v>
      </c>
      <c r="N8" s="9">
        <v>3</v>
      </c>
      <c r="O8" s="9">
        <v>3</v>
      </c>
      <c r="P8" s="9">
        <v>3</v>
      </c>
      <c r="Q8" s="1">
        <v>3</v>
      </c>
      <c r="R8" s="1">
        <v>2</v>
      </c>
      <c r="S8" s="1">
        <v>2</v>
      </c>
      <c r="T8" s="1">
        <v>4</v>
      </c>
      <c r="U8" s="8">
        <v>2</v>
      </c>
      <c r="V8" s="1">
        <v>3</v>
      </c>
      <c r="W8" s="1">
        <v>2</v>
      </c>
      <c r="X8" s="1">
        <v>2</v>
      </c>
      <c r="Y8" s="1">
        <v>4</v>
      </c>
      <c r="Z8" s="1">
        <v>4</v>
      </c>
      <c r="AA8" s="8">
        <v>2</v>
      </c>
      <c r="AB8" s="1">
        <v>3</v>
      </c>
      <c r="AC8" s="44">
        <v>2</v>
      </c>
    </row>
    <row r="9" spans="1:29" ht="30" customHeight="1">
      <c r="A9" s="32" t="s">
        <v>68</v>
      </c>
      <c r="B9" s="8">
        <v>3</v>
      </c>
      <c r="C9" s="1">
        <v>4</v>
      </c>
      <c r="D9" s="1">
        <v>3</v>
      </c>
      <c r="E9" s="1">
        <v>1</v>
      </c>
      <c r="F9" s="1">
        <v>4</v>
      </c>
      <c r="G9" s="8">
        <v>3</v>
      </c>
      <c r="H9" s="1">
        <v>3</v>
      </c>
      <c r="I9" s="1">
        <v>3</v>
      </c>
      <c r="J9" s="1">
        <v>1</v>
      </c>
      <c r="K9" s="1">
        <v>4</v>
      </c>
      <c r="L9" s="8">
        <v>3</v>
      </c>
      <c r="M9" s="1">
        <v>3</v>
      </c>
      <c r="N9" s="9">
        <v>3</v>
      </c>
      <c r="O9" s="9">
        <v>3</v>
      </c>
      <c r="P9" s="9">
        <v>2</v>
      </c>
      <c r="Q9" s="1">
        <v>3</v>
      </c>
      <c r="R9" s="1">
        <v>3</v>
      </c>
      <c r="S9" s="1">
        <v>1</v>
      </c>
      <c r="T9" s="1">
        <v>4</v>
      </c>
      <c r="U9" s="8">
        <v>3</v>
      </c>
      <c r="V9" s="1">
        <v>3</v>
      </c>
      <c r="W9" s="1">
        <v>3</v>
      </c>
      <c r="X9" s="1">
        <v>1</v>
      </c>
      <c r="Y9" s="1">
        <v>4</v>
      </c>
      <c r="Z9" s="1">
        <v>4</v>
      </c>
      <c r="AA9" s="8">
        <v>3</v>
      </c>
      <c r="AB9" s="1">
        <v>3</v>
      </c>
      <c r="AC9" s="44">
        <v>3</v>
      </c>
    </row>
    <row r="10" spans="1:29" ht="30" customHeight="1">
      <c r="A10" s="32" t="s">
        <v>69</v>
      </c>
      <c r="B10" s="8">
        <v>4</v>
      </c>
      <c r="C10" s="1">
        <v>4</v>
      </c>
      <c r="D10" s="1">
        <v>3</v>
      </c>
      <c r="E10" s="1">
        <v>2</v>
      </c>
      <c r="F10" s="1">
        <v>4</v>
      </c>
      <c r="G10" s="8">
        <v>4</v>
      </c>
      <c r="H10" s="1">
        <v>3</v>
      </c>
      <c r="I10" s="1">
        <v>3</v>
      </c>
      <c r="J10" s="1">
        <v>2</v>
      </c>
      <c r="K10" s="1">
        <v>4</v>
      </c>
      <c r="L10" s="8">
        <v>4</v>
      </c>
      <c r="M10" s="1">
        <v>3</v>
      </c>
      <c r="N10" s="9">
        <v>2</v>
      </c>
      <c r="O10" s="9">
        <v>3</v>
      </c>
      <c r="P10" s="9">
        <v>3</v>
      </c>
      <c r="Q10" s="1">
        <v>3</v>
      </c>
      <c r="R10" s="1">
        <v>3</v>
      </c>
      <c r="S10" s="1">
        <v>2</v>
      </c>
      <c r="T10" s="1">
        <v>4</v>
      </c>
      <c r="U10" s="8">
        <v>4</v>
      </c>
      <c r="V10" s="1">
        <v>3</v>
      </c>
      <c r="W10" s="1">
        <v>3</v>
      </c>
      <c r="X10" s="1">
        <v>2</v>
      </c>
      <c r="Y10" s="1">
        <v>4</v>
      </c>
      <c r="Z10" s="1">
        <v>4</v>
      </c>
      <c r="AA10" s="8">
        <v>4</v>
      </c>
      <c r="AB10" s="1">
        <v>3</v>
      </c>
      <c r="AC10" s="44">
        <v>3</v>
      </c>
    </row>
    <row r="11" spans="1:29" ht="15" customHeight="1">
      <c r="A11" s="32" t="s">
        <v>70</v>
      </c>
      <c r="B11" s="8">
        <v>3</v>
      </c>
      <c r="C11" s="1">
        <v>3</v>
      </c>
      <c r="D11" s="1">
        <v>3</v>
      </c>
      <c r="E11" s="1">
        <v>1</v>
      </c>
      <c r="F11" s="1">
        <v>3</v>
      </c>
      <c r="G11" s="8">
        <v>1</v>
      </c>
      <c r="H11" s="1">
        <v>3</v>
      </c>
      <c r="I11" s="1">
        <v>3</v>
      </c>
      <c r="J11" s="1">
        <v>1</v>
      </c>
      <c r="K11" s="1">
        <v>3</v>
      </c>
      <c r="L11" s="8">
        <v>1</v>
      </c>
      <c r="M11" s="1">
        <v>3</v>
      </c>
      <c r="N11" s="9">
        <v>3</v>
      </c>
      <c r="O11" s="9">
        <v>3</v>
      </c>
      <c r="P11" s="9">
        <v>4</v>
      </c>
      <c r="Q11" s="1">
        <v>3</v>
      </c>
      <c r="R11" s="1">
        <v>3</v>
      </c>
      <c r="S11" s="1">
        <v>1</v>
      </c>
      <c r="T11" s="1">
        <v>3</v>
      </c>
      <c r="U11" s="8">
        <v>1</v>
      </c>
      <c r="V11" s="1">
        <v>3</v>
      </c>
      <c r="W11" s="1">
        <v>3</v>
      </c>
      <c r="X11" s="1">
        <v>1</v>
      </c>
      <c r="Y11" s="1">
        <v>3</v>
      </c>
      <c r="Z11" s="1">
        <v>3</v>
      </c>
      <c r="AA11" s="8">
        <v>1</v>
      </c>
      <c r="AB11" s="1">
        <v>3</v>
      </c>
      <c r="AC11" s="44">
        <v>3</v>
      </c>
    </row>
    <row r="12" spans="1:29" ht="15" customHeight="1">
      <c r="A12" s="33" t="s">
        <v>71</v>
      </c>
      <c r="B12" s="9">
        <v>3</v>
      </c>
      <c r="C12" s="1">
        <v>4</v>
      </c>
      <c r="D12" s="1">
        <v>3</v>
      </c>
      <c r="E12" s="1">
        <v>2</v>
      </c>
      <c r="F12" s="1">
        <v>2</v>
      </c>
      <c r="G12" s="9">
        <v>3</v>
      </c>
      <c r="H12" s="1">
        <v>4</v>
      </c>
      <c r="I12" s="1">
        <v>3</v>
      </c>
      <c r="J12" s="1">
        <v>2</v>
      </c>
      <c r="K12" s="1">
        <v>2</v>
      </c>
      <c r="L12" s="9">
        <v>3</v>
      </c>
      <c r="M12" s="1">
        <v>4</v>
      </c>
      <c r="N12" s="9">
        <v>3</v>
      </c>
      <c r="O12" s="9">
        <v>3</v>
      </c>
      <c r="P12" s="9">
        <v>3</v>
      </c>
      <c r="Q12" s="1">
        <v>4</v>
      </c>
      <c r="R12" s="1">
        <v>3</v>
      </c>
      <c r="S12" s="1">
        <v>2</v>
      </c>
      <c r="T12" s="1">
        <v>2</v>
      </c>
      <c r="U12" s="9">
        <v>3</v>
      </c>
      <c r="V12" s="1">
        <v>4</v>
      </c>
      <c r="W12" s="1">
        <v>3</v>
      </c>
      <c r="X12" s="1">
        <v>2</v>
      </c>
      <c r="Y12" s="1">
        <v>2</v>
      </c>
      <c r="Z12" s="1">
        <v>2</v>
      </c>
      <c r="AA12" s="9">
        <v>3</v>
      </c>
      <c r="AB12" s="1">
        <v>4</v>
      </c>
      <c r="AC12" s="44">
        <v>3</v>
      </c>
    </row>
    <row r="13" spans="1:29" ht="15" customHeight="1">
      <c r="A13" s="32"/>
      <c r="B13" s="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4"/>
    </row>
    <row r="14" spans="1:29" ht="15" customHeight="1">
      <c r="A14" s="32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4"/>
    </row>
    <row r="15" spans="1:29" ht="15" customHeight="1">
      <c r="A15" s="32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4"/>
    </row>
    <row r="16" spans="1:29" ht="15" customHeight="1">
      <c r="A16" s="32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4"/>
    </row>
    <row r="17" spans="1:29" ht="15" customHeight="1">
      <c r="A17" s="146" t="s">
        <v>72</v>
      </c>
      <c r="B17" s="36">
        <f>AVERAGE(B18:B25)</f>
        <v>2.6</v>
      </c>
      <c r="C17" s="36">
        <f t="shared" ref="C17:AC17" si="1">AVERAGE(B18:B25)</f>
        <v>2.6</v>
      </c>
      <c r="D17" s="36">
        <f t="shared" si="1"/>
        <v>3.2</v>
      </c>
      <c r="E17" s="36">
        <f t="shared" si="1"/>
        <v>2.8</v>
      </c>
      <c r="F17" s="36">
        <f t="shared" si="1"/>
        <v>2.8</v>
      </c>
      <c r="G17" s="36">
        <f t="shared" si="1"/>
        <v>3</v>
      </c>
      <c r="H17" s="36">
        <f t="shared" si="1"/>
        <v>2.2000000000000002</v>
      </c>
      <c r="I17" s="36">
        <f t="shared" si="1"/>
        <v>3</v>
      </c>
      <c r="J17" s="36">
        <f t="shared" si="1"/>
        <v>3.2</v>
      </c>
      <c r="K17" s="36">
        <f t="shared" si="1"/>
        <v>2.8</v>
      </c>
      <c r="L17" s="36">
        <f t="shared" si="1"/>
        <v>1.6</v>
      </c>
      <c r="M17" s="36">
        <f t="shared" si="1"/>
        <v>2.8</v>
      </c>
      <c r="N17" s="36">
        <f t="shared" si="1"/>
        <v>3</v>
      </c>
      <c r="O17" s="36">
        <f t="shared" si="1"/>
        <v>2.2000000000000002</v>
      </c>
      <c r="P17" s="36">
        <f t="shared" si="1"/>
        <v>3</v>
      </c>
      <c r="Q17" s="36">
        <f t="shared" si="1"/>
        <v>3.2</v>
      </c>
      <c r="R17" s="36">
        <f t="shared" si="1"/>
        <v>2.8</v>
      </c>
      <c r="S17" s="36">
        <f t="shared" si="1"/>
        <v>1.6</v>
      </c>
      <c r="T17" s="36">
        <f t="shared" si="1"/>
        <v>1.8</v>
      </c>
      <c r="U17" s="36">
        <f t="shared" si="1"/>
        <v>2.2000000000000002</v>
      </c>
      <c r="V17" s="36">
        <f t="shared" si="1"/>
        <v>2.8</v>
      </c>
      <c r="W17" s="36">
        <f t="shared" si="1"/>
        <v>3</v>
      </c>
      <c r="X17" s="36">
        <f t="shared" si="1"/>
        <v>2.2000000000000002</v>
      </c>
      <c r="Y17" s="36">
        <f t="shared" si="1"/>
        <v>3</v>
      </c>
      <c r="Z17" s="36">
        <f t="shared" si="1"/>
        <v>3.2</v>
      </c>
      <c r="AA17" s="36">
        <f t="shared" si="1"/>
        <v>2.8</v>
      </c>
      <c r="AB17" s="36">
        <f t="shared" si="1"/>
        <v>1.6</v>
      </c>
      <c r="AC17" s="46">
        <f t="shared" si="1"/>
        <v>1.8</v>
      </c>
    </row>
    <row r="18" spans="1:29" ht="15" customHeight="1">
      <c r="A18" s="14" t="s">
        <v>73</v>
      </c>
      <c r="B18" s="8">
        <v>2</v>
      </c>
      <c r="C18" s="1">
        <v>3</v>
      </c>
      <c r="D18" s="1">
        <v>2</v>
      </c>
      <c r="E18" s="1">
        <v>3</v>
      </c>
      <c r="F18" s="9">
        <v>3</v>
      </c>
      <c r="G18" s="9">
        <v>3</v>
      </c>
      <c r="H18" s="9">
        <v>3</v>
      </c>
      <c r="I18" s="1">
        <v>3</v>
      </c>
      <c r="J18" s="1">
        <v>2</v>
      </c>
      <c r="K18" s="1">
        <v>2</v>
      </c>
      <c r="L18" s="1">
        <v>3</v>
      </c>
      <c r="M18" s="9">
        <v>3</v>
      </c>
      <c r="N18" s="9">
        <v>3</v>
      </c>
      <c r="O18" s="9">
        <v>3</v>
      </c>
      <c r="P18" s="1">
        <v>3</v>
      </c>
      <c r="Q18" s="1">
        <v>2</v>
      </c>
      <c r="R18" s="1">
        <v>2</v>
      </c>
      <c r="S18" s="1">
        <v>2</v>
      </c>
      <c r="T18" s="1">
        <v>2</v>
      </c>
      <c r="U18" s="1">
        <v>3</v>
      </c>
      <c r="V18" s="9">
        <v>3</v>
      </c>
      <c r="W18" s="9">
        <v>3</v>
      </c>
      <c r="X18" s="9">
        <v>3</v>
      </c>
      <c r="Y18" s="1">
        <v>3</v>
      </c>
      <c r="Z18" s="1">
        <v>2</v>
      </c>
      <c r="AA18" s="1">
        <v>2</v>
      </c>
      <c r="AB18" s="1">
        <v>2</v>
      </c>
      <c r="AC18" s="44">
        <v>1</v>
      </c>
    </row>
    <row r="19" spans="1:29" ht="15" customHeight="1">
      <c r="A19" s="14" t="s">
        <v>74</v>
      </c>
      <c r="B19" s="8">
        <v>3</v>
      </c>
      <c r="C19" s="1">
        <v>3</v>
      </c>
      <c r="D19" s="1">
        <v>3</v>
      </c>
      <c r="E19" s="1">
        <v>1</v>
      </c>
      <c r="F19" s="9">
        <v>3</v>
      </c>
      <c r="G19" s="9">
        <v>1</v>
      </c>
      <c r="H19" s="9">
        <v>2</v>
      </c>
      <c r="I19" s="1">
        <v>3</v>
      </c>
      <c r="J19" s="1">
        <v>3</v>
      </c>
      <c r="K19" s="1">
        <v>1</v>
      </c>
      <c r="L19" s="1">
        <v>1</v>
      </c>
      <c r="M19" s="9">
        <v>3</v>
      </c>
      <c r="N19" s="9">
        <v>1</v>
      </c>
      <c r="O19" s="9">
        <v>2</v>
      </c>
      <c r="P19" s="1">
        <v>3</v>
      </c>
      <c r="Q19" s="1">
        <v>3</v>
      </c>
      <c r="R19" s="1">
        <v>1</v>
      </c>
      <c r="S19" s="1">
        <v>2</v>
      </c>
      <c r="T19" s="1">
        <v>1</v>
      </c>
      <c r="U19" s="1">
        <v>1</v>
      </c>
      <c r="V19" s="9">
        <v>3</v>
      </c>
      <c r="W19" s="9">
        <v>1</v>
      </c>
      <c r="X19" s="9">
        <v>2</v>
      </c>
      <c r="Y19" s="1">
        <v>3</v>
      </c>
      <c r="Z19" s="1">
        <v>3</v>
      </c>
      <c r="AA19" s="1">
        <v>1</v>
      </c>
      <c r="AB19" s="1">
        <v>2</v>
      </c>
      <c r="AC19" s="44">
        <v>2</v>
      </c>
    </row>
    <row r="20" spans="1:29" ht="15" customHeight="1">
      <c r="A20" s="14" t="s">
        <v>75</v>
      </c>
      <c r="B20" s="8">
        <v>4</v>
      </c>
      <c r="C20" s="1">
        <v>3</v>
      </c>
      <c r="D20" s="1">
        <v>3</v>
      </c>
      <c r="E20" s="1">
        <v>3</v>
      </c>
      <c r="F20" s="9">
        <v>3</v>
      </c>
      <c r="G20" s="9">
        <v>1</v>
      </c>
      <c r="H20" s="9">
        <v>3</v>
      </c>
      <c r="I20" s="1">
        <v>3</v>
      </c>
      <c r="J20" s="1">
        <v>3</v>
      </c>
      <c r="K20" s="1">
        <v>2</v>
      </c>
      <c r="L20" s="1">
        <v>3</v>
      </c>
      <c r="M20" s="9">
        <v>3</v>
      </c>
      <c r="N20" s="9">
        <v>1</v>
      </c>
      <c r="O20" s="9">
        <v>3</v>
      </c>
      <c r="P20" s="1">
        <v>3</v>
      </c>
      <c r="Q20" s="1">
        <v>3</v>
      </c>
      <c r="R20" s="1">
        <v>2</v>
      </c>
      <c r="S20" s="1">
        <v>4</v>
      </c>
      <c r="T20" s="1">
        <v>2</v>
      </c>
      <c r="U20" s="1">
        <v>3</v>
      </c>
      <c r="V20" s="9">
        <v>3</v>
      </c>
      <c r="W20" s="9">
        <v>1</v>
      </c>
      <c r="X20" s="9">
        <v>3</v>
      </c>
      <c r="Y20" s="1">
        <v>3</v>
      </c>
      <c r="Z20" s="1">
        <v>3</v>
      </c>
      <c r="AA20" s="1">
        <v>2</v>
      </c>
      <c r="AB20" s="1">
        <v>4</v>
      </c>
      <c r="AC20" s="44">
        <v>3</v>
      </c>
    </row>
    <row r="21" spans="1:29" ht="15" customHeight="1">
      <c r="A21" s="14" t="s">
        <v>71</v>
      </c>
      <c r="B21" s="8">
        <v>1</v>
      </c>
      <c r="C21" s="1">
        <v>3</v>
      </c>
      <c r="D21" s="1">
        <v>3</v>
      </c>
      <c r="E21" s="1">
        <v>3</v>
      </c>
      <c r="F21" s="9">
        <v>3</v>
      </c>
      <c r="G21" s="9">
        <v>3</v>
      </c>
      <c r="H21" s="9">
        <v>4</v>
      </c>
      <c r="I21" s="1">
        <v>3</v>
      </c>
      <c r="J21" s="1">
        <v>3</v>
      </c>
      <c r="K21" s="1">
        <v>1</v>
      </c>
      <c r="L21" s="1">
        <v>3</v>
      </c>
      <c r="M21" s="9">
        <v>3</v>
      </c>
      <c r="N21" s="9">
        <v>3</v>
      </c>
      <c r="O21" s="9">
        <v>4</v>
      </c>
      <c r="P21" s="1">
        <v>3</v>
      </c>
      <c r="Q21" s="1">
        <v>3</v>
      </c>
      <c r="R21" s="1">
        <v>1</v>
      </c>
      <c r="S21" s="1">
        <v>0</v>
      </c>
      <c r="T21" s="1">
        <v>2</v>
      </c>
      <c r="U21" s="1">
        <v>3</v>
      </c>
      <c r="V21" s="9">
        <v>3</v>
      </c>
      <c r="W21" s="9">
        <v>3</v>
      </c>
      <c r="X21" s="9">
        <v>4</v>
      </c>
      <c r="Y21" s="1">
        <v>3</v>
      </c>
      <c r="Z21" s="1">
        <v>3</v>
      </c>
      <c r="AA21" s="1">
        <v>1</v>
      </c>
      <c r="AB21" s="1">
        <v>0</v>
      </c>
      <c r="AC21" s="44">
        <v>4</v>
      </c>
    </row>
    <row r="22" spans="1:29" ht="15" customHeight="1">
      <c r="A22" s="14" t="s">
        <v>76</v>
      </c>
      <c r="B22" s="9">
        <v>3</v>
      </c>
      <c r="C22" s="1">
        <v>4</v>
      </c>
      <c r="D22" s="1">
        <v>3</v>
      </c>
      <c r="E22" s="1">
        <v>4</v>
      </c>
      <c r="F22" s="9">
        <v>3</v>
      </c>
      <c r="G22" s="9">
        <v>3</v>
      </c>
      <c r="H22" s="9">
        <v>3</v>
      </c>
      <c r="I22" s="1">
        <v>4</v>
      </c>
      <c r="J22" s="1">
        <v>3</v>
      </c>
      <c r="K22" s="1">
        <v>2</v>
      </c>
      <c r="L22" s="1">
        <v>4</v>
      </c>
      <c r="M22" s="9">
        <v>3</v>
      </c>
      <c r="N22" s="9">
        <v>3</v>
      </c>
      <c r="O22" s="9">
        <v>3</v>
      </c>
      <c r="P22" s="1">
        <v>4</v>
      </c>
      <c r="Q22" s="1">
        <v>3</v>
      </c>
      <c r="R22" s="1">
        <v>2</v>
      </c>
      <c r="S22" s="1">
        <v>1</v>
      </c>
      <c r="T22" s="1">
        <v>4</v>
      </c>
      <c r="U22" s="1">
        <v>4</v>
      </c>
      <c r="V22" s="9">
        <v>3</v>
      </c>
      <c r="W22" s="9">
        <v>3</v>
      </c>
      <c r="X22" s="9">
        <v>3</v>
      </c>
      <c r="Y22" s="1">
        <v>4</v>
      </c>
      <c r="Z22" s="1">
        <v>3</v>
      </c>
      <c r="AA22" s="1">
        <v>2</v>
      </c>
      <c r="AB22" s="1">
        <v>1</v>
      </c>
      <c r="AC22" s="44">
        <v>2</v>
      </c>
    </row>
    <row r="23" spans="1:29" ht="15" customHeight="1">
      <c r="A23" s="32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4"/>
    </row>
    <row r="24" spans="1:29" ht="15" customHeight="1">
      <c r="A24" s="32"/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4"/>
    </row>
    <row r="25" spans="1:29" ht="15" customHeight="1">
      <c r="A25" s="32"/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4"/>
    </row>
    <row r="26" spans="1:29" ht="15" customHeight="1">
      <c r="A26" s="147" t="s">
        <v>77</v>
      </c>
      <c r="B26" s="37">
        <f>AVERAGE(B27:B33)</f>
        <v>2.4</v>
      </c>
      <c r="C26" s="37">
        <f t="shared" ref="C26:AC26" si="2">AVERAGE(C27:C33)</f>
        <v>3.4</v>
      </c>
      <c r="D26" s="37">
        <f t="shared" si="2"/>
        <v>3</v>
      </c>
      <c r="E26" s="37">
        <f t="shared" si="2"/>
        <v>2.4</v>
      </c>
      <c r="F26" s="37">
        <f t="shared" si="2"/>
        <v>3</v>
      </c>
      <c r="G26" s="37">
        <f t="shared" si="2"/>
        <v>2.8</v>
      </c>
      <c r="H26" s="37">
        <f t="shared" si="2"/>
        <v>3.4</v>
      </c>
      <c r="I26" s="37">
        <f t="shared" si="2"/>
        <v>3.2</v>
      </c>
      <c r="J26" s="37">
        <f t="shared" si="2"/>
        <v>2.2000000000000002</v>
      </c>
      <c r="K26" s="37">
        <f t="shared" si="2"/>
        <v>2.4</v>
      </c>
      <c r="L26" s="37">
        <f t="shared" si="2"/>
        <v>3</v>
      </c>
      <c r="M26" s="37">
        <f t="shared" si="2"/>
        <v>3.2</v>
      </c>
      <c r="N26" s="37">
        <f t="shared" si="2"/>
        <v>2.8</v>
      </c>
      <c r="O26" s="37">
        <f t="shared" si="2"/>
        <v>3.2</v>
      </c>
      <c r="P26" s="37">
        <f t="shared" si="2"/>
        <v>3.4</v>
      </c>
      <c r="Q26" s="37">
        <f t="shared" si="2"/>
        <v>3.2</v>
      </c>
      <c r="R26" s="37">
        <f t="shared" si="2"/>
        <v>2.4</v>
      </c>
      <c r="S26" s="37">
        <f t="shared" si="2"/>
        <v>1.2</v>
      </c>
      <c r="T26" s="37">
        <f t="shared" si="2"/>
        <v>3</v>
      </c>
      <c r="U26" s="37">
        <f t="shared" si="2"/>
        <v>3</v>
      </c>
      <c r="V26" s="37">
        <f t="shared" si="2"/>
        <v>3.2</v>
      </c>
      <c r="W26" s="37">
        <f t="shared" si="2"/>
        <v>3</v>
      </c>
      <c r="X26" s="37">
        <f t="shared" si="2"/>
        <v>2.4</v>
      </c>
      <c r="Y26" s="37">
        <f t="shared" si="2"/>
        <v>3.2</v>
      </c>
      <c r="Z26" s="37">
        <f t="shared" si="2"/>
        <v>3</v>
      </c>
      <c r="AA26" s="37">
        <f t="shared" si="2"/>
        <v>2.2000000000000002</v>
      </c>
      <c r="AB26" s="37">
        <f t="shared" si="2"/>
        <v>2.2000000000000002</v>
      </c>
      <c r="AC26" s="47">
        <f t="shared" si="2"/>
        <v>3</v>
      </c>
    </row>
    <row r="27" spans="1:29" ht="15" customHeight="1">
      <c r="A27" s="14" t="s">
        <v>78</v>
      </c>
      <c r="B27" s="8">
        <v>1</v>
      </c>
      <c r="C27" s="1">
        <v>3</v>
      </c>
      <c r="D27" s="1">
        <v>3</v>
      </c>
      <c r="E27" s="1">
        <v>3</v>
      </c>
      <c r="F27" s="9">
        <v>3</v>
      </c>
      <c r="G27" s="9">
        <v>3</v>
      </c>
      <c r="H27" s="9">
        <v>4</v>
      </c>
      <c r="I27" s="1">
        <v>3</v>
      </c>
      <c r="J27" s="1">
        <v>3</v>
      </c>
      <c r="K27" s="1">
        <v>1</v>
      </c>
      <c r="L27" s="1">
        <v>3</v>
      </c>
      <c r="M27" s="9">
        <v>3</v>
      </c>
      <c r="N27" s="9">
        <v>3</v>
      </c>
      <c r="O27" s="9">
        <v>4</v>
      </c>
      <c r="P27" s="1">
        <v>3</v>
      </c>
      <c r="Q27" s="1">
        <v>3</v>
      </c>
      <c r="R27" s="1">
        <v>1</v>
      </c>
      <c r="S27" s="1">
        <v>0</v>
      </c>
      <c r="T27" s="1">
        <v>2</v>
      </c>
      <c r="U27" s="1">
        <v>3</v>
      </c>
      <c r="V27" s="9">
        <v>3</v>
      </c>
      <c r="W27" s="9">
        <v>3</v>
      </c>
      <c r="X27" s="9">
        <v>4</v>
      </c>
      <c r="Y27" s="1">
        <v>3</v>
      </c>
      <c r="Z27" s="1">
        <v>3</v>
      </c>
      <c r="AA27" s="1">
        <v>1</v>
      </c>
      <c r="AB27" s="1">
        <v>0</v>
      </c>
      <c r="AC27" s="44">
        <v>4</v>
      </c>
    </row>
    <row r="28" spans="1:29" ht="15" customHeight="1">
      <c r="A28" s="152" t="s">
        <v>79</v>
      </c>
      <c r="B28" s="9">
        <v>3</v>
      </c>
      <c r="C28" s="1">
        <v>4</v>
      </c>
      <c r="D28" s="1">
        <v>3</v>
      </c>
      <c r="E28" s="1">
        <v>4</v>
      </c>
      <c r="F28" s="9">
        <v>3</v>
      </c>
      <c r="G28" s="9">
        <v>3</v>
      </c>
      <c r="H28" s="9">
        <v>3</v>
      </c>
      <c r="I28" s="1">
        <v>4</v>
      </c>
      <c r="J28" s="1">
        <v>3</v>
      </c>
      <c r="K28" s="1">
        <v>2</v>
      </c>
      <c r="L28" s="1">
        <v>4</v>
      </c>
      <c r="M28" s="9">
        <v>3</v>
      </c>
      <c r="N28" s="9">
        <v>3</v>
      </c>
      <c r="O28" s="9">
        <v>3</v>
      </c>
      <c r="P28" s="1">
        <v>4</v>
      </c>
      <c r="Q28" s="1">
        <v>3</v>
      </c>
      <c r="R28" s="1">
        <v>2</v>
      </c>
      <c r="S28" s="1">
        <v>1</v>
      </c>
      <c r="T28" s="1">
        <v>4</v>
      </c>
      <c r="U28" s="1">
        <v>4</v>
      </c>
      <c r="V28" s="9">
        <v>3</v>
      </c>
      <c r="W28" s="9">
        <v>3</v>
      </c>
      <c r="X28" s="9">
        <v>3</v>
      </c>
      <c r="Y28" s="1">
        <v>4</v>
      </c>
      <c r="Z28" s="1">
        <v>3</v>
      </c>
      <c r="AA28" s="1">
        <v>2</v>
      </c>
      <c r="AB28" s="1">
        <v>1</v>
      </c>
      <c r="AC28" s="44">
        <v>2</v>
      </c>
    </row>
    <row r="29" spans="1:29" ht="15" customHeight="1">
      <c r="A29" s="152" t="s">
        <v>80</v>
      </c>
      <c r="B29" s="8">
        <v>4</v>
      </c>
      <c r="C29" s="1">
        <v>3</v>
      </c>
      <c r="D29" s="1">
        <v>3</v>
      </c>
      <c r="E29" s="1">
        <v>2</v>
      </c>
      <c r="F29" s="1">
        <v>4</v>
      </c>
      <c r="G29" s="8">
        <v>4</v>
      </c>
      <c r="H29" s="1">
        <v>3</v>
      </c>
      <c r="I29" s="1">
        <v>3</v>
      </c>
      <c r="J29" s="1">
        <v>2</v>
      </c>
      <c r="K29" s="1">
        <v>4</v>
      </c>
      <c r="L29" s="8">
        <v>4</v>
      </c>
      <c r="M29" s="1">
        <v>3</v>
      </c>
      <c r="N29" s="9">
        <v>2</v>
      </c>
      <c r="O29" s="9">
        <v>3</v>
      </c>
      <c r="P29" s="9">
        <v>3</v>
      </c>
      <c r="Q29" s="1">
        <v>3</v>
      </c>
      <c r="R29" s="1">
        <v>3</v>
      </c>
      <c r="S29" s="1">
        <v>2</v>
      </c>
      <c r="T29" s="1">
        <v>4</v>
      </c>
      <c r="U29" s="8">
        <v>4</v>
      </c>
      <c r="V29" s="1">
        <v>3</v>
      </c>
      <c r="W29" s="1">
        <v>3</v>
      </c>
      <c r="X29" s="1">
        <v>2</v>
      </c>
      <c r="Y29" s="1">
        <v>4</v>
      </c>
      <c r="Z29" s="1">
        <v>4</v>
      </c>
      <c r="AA29" s="8">
        <v>4</v>
      </c>
      <c r="AB29" s="1">
        <v>3</v>
      </c>
      <c r="AC29" s="44">
        <v>3</v>
      </c>
    </row>
    <row r="30" spans="1:29" ht="15" customHeight="1">
      <c r="A30" s="152" t="s">
        <v>81</v>
      </c>
      <c r="B30" s="8">
        <v>1</v>
      </c>
      <c r="C30" s="1">
        <v>3</v>
      </c>
      <c r="D30" s="1">
        <v>3</v>
      </c>
      <c r="E30" s="1">
        <v>1</v>
      </c>
      <c r="F30" s="1">
        <v>3</v>
      </c>
      <c r="G30" s="8">
        <v>1</v>
      </c>
      <c r="H30" s="1">
        <v>3</v>
      </c>
      <c r="I30" s="1">
        <v>3</v>
      </c>
      <c r="J30" s="1">
        <v>1</v>
      </c>
      <c r="K30" s="1">
        <v>3</v>
      </c>
      <c r="L30" s="8">
        <v>1</v>
      </c>
      <c r="M30" s="1">
        <v>3</v>
      </c>
      <c r="N30" s="9">
        <v>3</v>
      </c>
      <c r="O30" s="9">
        <v>3</v>
      </c>
      <c r="P30" s="9">
        <v>4</v>
      </c>
      <c r="Q30" s="1">
        <v>3</v>
      </c>
      <c r="R30" s="1">
        <v>3</v>
      </c>
      <c r="S30" s="1">
        <v>1</v>
      </c>
      <c r="T30" s="1">
        <v>3</v>
      </c>
      <c r="U30" s="8">
        <v>1</v>
      </c>
      <c r="V30" s="1">
        <v>3</v>
      </c>
      <c r="W30" s="1">
        <v>3</v>
      </c>
      <c r="X30" s="1">
        <v>1</v>
      </c>
      <c r="Y30" s="1">
        <v>3</v>
      </c>
      <c r="Z30" s="1">
        <v>3</v>
      </c>
      <c r="AA30" s="8">
        <v>1</v>
      </c>
      <c r="AB30" s="1">
        <v>3</v>
      </c>
      <c r="AC30" s="44">
        <v>3</v>
      </c>
    </row>
    <row r="31" spans="1:29" ht="15" customHeight="1">
      <c r="A31" s="14" t="s">
        <v>82</v>
      </c>
      <c r="B31" s="9">
        <v>3</v>
      </c>
      <c r="C31" s="1">
        <v>4</v>
      </c>
      <c r="D31" s="1">
        <v>3</v>
      </c>
      <c r="E31" s="1">
        <v>2</v>
      </c>
      <c r="F31" s="1">
        <v>2</v>
      </c>
      <c r="G31" s="9">
        <v>3</v>
      </c>
      <c r="H31" s="1">
        <v>4</v>
      </c>
      <c r="I31" s="1">
        <v>3</v>
      </c>
      <c r="J31" s="1">
        <v>2</v>
      </c>
      <c r="K31" s="1">
        <v>2</v>
      </c>
      <c r="L31" s="9">
        <v>3</v>
      </c>
      <c r="M31" s="1">
        <v>4</v>
      </c>
      <c r="N31" s="9">
        <v>3</v>
      </c>
      <c r="O31" s="9">
        <v>3</v>
      </c>
      <c r="P31" s="9">
        <v>3</v>
      </c>
      <c r="Q31" s="1">
        <v>4</v>
      </c>
      <c r="R31" s="1">
        <v>3</v>
      </c>
      <c r="S31" s="1">
        <v>2</v>
      </c>
      <c r="T31" s="1">
        <v>2</v>
      </c>
      <c r="U31" s="9">
        <v>3</v>
      </c>
      <c r="V31" s="1">
        <v>4</v>
      </c>
      <c r="W31" s="1">
        <v>3</v>
      </c>
      <c r="X31" s="1">
        <v>2</v>
      </c>
      <c r="Y31" s="1">
        <v>2</v>
      </c>
      <c r="Z31" s="1">
        <v>2</v>
      </c>
      <c r="AA31" s="9">
        <v>3</v>
      </c>
      <c r="AB31" s="1">
        <v>4</v>
      </c>
      <c r="AC31" s="44">
        <v>3</v>
      </c>
    </row>
    <row r="32" spans="1:29" ht="15" customHeight="1">
      <c r="A32" s="34"/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4"/>
    </row>
    <row r="33" spans="1:29" ht="15" customHeight="1">
      <c r="A33" s="14"/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4"/>
    </row>
    <row r="34" spans="1:29" ht="13.95" customHeight="1">
      <c r="A34" s="3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47"/>
    </row>
    <row r="35" spans="1:29" ht="15" customHeight="1">
      <c r="A35" s="18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4"/>
    </row>
    <row r="36" spans="1:29" ht="15" customHeight="1">
      <c r="A36" s="14"/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4"/>
    </row>
    <row r="37" spans="1:29" ht="15" customHeight="1">
      <c r="A37" s="18"/>
      <c r="B37" s="3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4"/>
    </row>
    <row r="38" spans="1:29" ht="15" customHeight="1">
      <c r="A38" s="14"/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4"/>
    </row>
    <row r="39" spans="1:29" ht="15" customHeight="1">
      <c r="A39" s="48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4"/>
    </row>
    <row r="40" spans="1:29" ht="15" thickBot="1">
      <c r="A40" s="49" t="s">
        <v>133</v>
      </c>
      <c r="B40" s="50">
        <f>AVERAGE(B26,B17,B7,B34)</f>
        <v>2.6666666666666665</v>
      </c>
      <c r="C40" s="50">
        <f t="shared" ref="C40:AC40" si="3">AVERAGE(C26,C17,C7,C34)</f>
        <v>3.1999999999999997</v>
      </c>
      <c r="D40" s="50">
        <f t="shared" si="3"/>
        <v>3</v>
      </c>
      <c r="E40" s="50">
        <f t="shared" si="3"/>
        <v>2.2666666666666662</v>
      </c>
      <c r="F40" s="50">
        <f t="shared" si="3"/>
        <v>3.0666666666666664</v>
      </c>
      <c r="G40" s="50">
        <f t="shared" si="3"/>
        <v>2.8000000000000003</v>
      </c>
      <c r="H40" s="50">
        <f t="shared" si="3"/>
        <v>2.9333333333333336</v>
      </c>
      <c r="I40" s="50">
        <f t="shared" si="3"/>
        <v>3</v>
      </c>
      <c r="J40" s="50">
        <f t="shared" si="3"/>
        <v>2.3333333333333335</v>
      </c>
      <c r="K40" s="50">
        <f t="shared" si="3"/>
        <v>2.8666666666666667</v>
      </c>
      <c r="L40" s="50">
        <f t="shared" si="3"/>
        <v>2.4</v>
      </c>
      <c r="M40" s="50">
        <f t="shared" si="3"/>
        <v>3.0666666666666664</v>
      </c>
      <c r="N40" s="50">
        <f t="shared" si="3"/>
        <v>2.8666666666666667</v>
      </c>
      <c r="O40" s="50">
        <f t="shared" si="3"/>
        <v>2.8000000000000003</v>
      </c>
      <c r="P40" s="50">
        <f t="shared" si="3"/>
        <v>3.1333333333333333</v>
      </c>
      <c r="Q40" s="50">
        <f t="shared" si="3"/>
        <v>3.2000000000000006</v>
      </c>
      <c r="R40" s="50">
        <f t="shared" si="3"/>
        <v>2.6666666666666665</v>
      </c>
      <c r="S40" s="50">
        <f t="shared" si="3"/>
        <v>1.4666666666666668</v>
      </c>
      <c r="T40" s="50">
        <f t="shared" si="3"/>
        <v>2.7333333333333329</v>
      </c>
      <c r="U40" s="50">
        <f t="shared" si="3"/>
        <v>2.6</v>
      </c>
      <c r="V40" s="50">
        <f t="shared" si="3"/>
        <v>3.0666666666666664</v>
      </c>
      <c r="W40" s="50">
        <f t="shared" si="3"/>
        <v>2.9333333333333336</v>
      </c>
      <c r="X40" s="50">
        <f t="shared" si="3"/>
        <v>2.0666666666666664</v>
      </c>
      <c r="Y40" s="50">
        <f t="shared" si="3"/>
        <v>3.1999999999999997</v>
      </c>
      <c r="Z40" s="50">
        <f t="shared" si="3"/>
        <v>3.1999999999999997</v>
      </c>
      <c r="AA40" s="50">
        <f t="shared" si="3"/>
        <v>2.5333333333333332</v>
      </c>
      <c r="AB40" s="50">
        <f t="shared" si="3"/>
        <v>2.3333333333333335</v>
      </c>
      <c r="AC40" s="51">
        <f t="shared" si="3"/>
        <v>2.5333333333333332</v>
      </c>
    </row>
  </sheetData>
  <conditionalFormatting sqref="B35:AC39 B8:AC16 B18:AC25 B27:AC33">
    <cfRule type="dataBar" priority="1">
      <dataBar>
        <cfvo type="num" val="0"/>
        <cfvo type="num" val="4"/>
        <color theme="6" tint="-0.499984740745262"/>
      </dataBar>
    </cfRule>
  </conditionalFormatting>
  <dataValidations count="1">
    <dataValidation type="list" allowBlank="1" showInputMessage="1" showErrorMessage="1" sqref="B3:AC6 B35:AC39 B8:AC16 B18:AC25 B27:AC33">
      <formula1>"0,1,2,3,4"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Homepage</vt:lpstr>
      <vt:lpstr>Formulier PMA</vt:lpstr>
      <vt:lpstr>Formulier OIPL</vt:lpstr>
      <vt:lpstr>Formulier PM</vt:lpstr>
      <vt:lpstr>Formulier PO</vt:lpstr>
      <vt:lpstr>Formulieren</vt:lpstr>
      <vt:lpstr>Evaluatie</vt:lpstr>
      <vt:lpstr>Eval FM</vt:lpstr>
      <vt:lpstr>Eval PM</vt:lpstr>
      <vt:lpstr>Eval PO</vt:lpstr>
      <vt:lpstr>Eval OIPL</vt:lpstr>
      <vt:lpstr>Polyvalentie</vt:lpstr>
      <vt:lpstr>Grafiek</vt:lpstr>
      <vt:lpstr>Sheet1</vt:lpstr>
      <vt:lpstr>'Formulier OIPL'!Zone_d_impression</vt:lpstr>
      <vt:lpstr>'Formulier PM'!Zone_d_impression</vt:lpstr>
      <vt:lpstr>'Formulier PMA'!Zone_d_impression</vt:lpstr>
      <vt:lpstr>'Formulier PO'!Zone_d_impression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2014-09-05T06:51:28Z</dcterms:created>
  <dcterms:modified xsi:type="dcterms:W3CDTF">2014-11-06T10:14:09Z</dcterms:modified>
</cp:coreProperties>
</file>